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857" activeTab="2"/>
  </bookViews>
  <sheets>
    <sheet name="01-Arhitektura Mokrin" sheetId="1" r:id="rId1"/>
    <sheet name="03-Hidrotehničke instalacije" sheetId="5" r:id="rId2"/>
    <sheet name="04-Elektroenergetske instalacij" sheetId="6" r:id="rId3"/>
    <sheet name="07-Tehnologija" sheetId="7" r:id="rId4"/>
    <sheet name="REKAPITULACIJA" sheetId="3" r:id="rId5"/>
  </sheets>
  <definedNames>
    <definedName name="_xlnm.Print_Area" localSheetId="4">REKAPITULACIJA!$A$1:$C$11</definedName>
  </definedNames>
  <calcPr calcId="145621"/>
</workbook>
</file>

<file path=xl/calcChain.xml><?xml version="1.0" encoding="utf-8"?>
<calcChain xmlns="http://schemas.openxmlformats.org/spreadsheetml/2006/main">
  <c r="C7" i="3" l="1"/>
  <c r="C6" i="3"/>
  <c r="C5" i="3"/>
  <c r="B7" i="3"/>
  <c r="B6" i="3"/>
  <c r="B5" i="3"/>
  <c r="B4" i="3"/>
  <c r="F32" i="7" l="1"/>
  <c r="F31" i="7"/>
  <c r="F19" i="7"/>
  <c r="F25" i="7"/>
  <c r="F23" i="7"/>
  <c r="F17" i="7"/>
  <c r="F30" i="7"/>
  <c r="F11" i="7"/>
  <c r="F13" i="7" s="1"/>
  <c r="F5" i="7"/>
  <c r="F7" i="7" s="1"/>
  <c r="F29" i="7" s="1"/>
  <c r="F165" i="6"/>
  <c r="F163" i="6"/>
  <c r="F133" i="6"/>
  <c r="F132" i="6"/>
  <c r="F131" i="6"/>
  <c r="F130" i="6"/>
  <c r="F174" i="6"/>
  <c r="F175" i="6" s="1"/>
  <c r="F189" i="6" s="1"/>
  <c r="F169" i="6"/>
  <c r="F167" i="6"/>
  <c r="F161" i="6"/>
  <c r="F159" i="6"/>
  <c r="F157" i="6"/>
  <c r="F155" i="6"/>
  <c r="F150" i="6"/>
  <c r="F151" i="6" s="1"/>
  <c r="F187" i="6" s="1"/>
  <c r="F190" i="6" s="1"/>
  <c r="F145" i="6"/>
  <c r="F146" i="6" s="1"/>
  <c r="F186" i="6" s="1"/>
  <c r="F140" i="6"/>
  <c r="F138" i="6"/>
  <c r="F124" i="6"/>
  <c r="F122" i="6"/>
  <c r="F120" i="6"/>
  <c r="F118" i="6"/>
  <c r="F116" i="6"/>
  <c r="F114" i="6"/>
  <c r="F112" i="6"/>
  <c r="F110" i="6"/>
  <c r="F108" i="6"/>
  <c r="F106" i="6"/>
  <c r="F104" i="6"/>
  <c r="F102" i="6"/>
  <c r="F100" i="6"/>
  <c r="F98" i="6"/>
  <c r="F96" i="6"/>
  <c r="F94" i="6"/>
  <c r="F81" i="6"/>
  <c r="F77" i="6"/>
  <c r="F73" i="6"/>
  <c r="F85" i="6"/>
  <c r="F33" i="7" l="1"/>
  <c r="F141" i="6"/>
  <c r="F185" i="6" s="1"/>
  <c r="F170" i="6"/>
  <c r="F188" i="6" s="1"/>
  <c r="F134" i="6"/>
  <c r="F184" i="6" s="1"/>
  <c r="F83" i="6"/>
  <c r="F92" i="6"/>
  <c r="F90" i="6"/>
  <c r="F13" i="6"/>
  <c r="F79" i="6"/>
  <c r="F75" i="6"/>
  <c r="F69" i="6"/>
  <c r="F67" i="6"/>
  <c r="F22" i="6"/>
  <c r="F20" i="6"/>
  <c r="F15" i="6"/>
  <c r="F11" i="6"/>
  <c r="F6" i="6"/>
  <c r="F7" i="6" s="1"/>
  <c r="F179" i="6" s="1"/>
  <c r="F46" i="5"/>
  <c r="F48" i="5"/>
  <c r="F42" i="5"/>
  <c r="F40" i="5"/>
  <c r="F34" i="5"/>
  <c r="F32" i="5"/>
  <c r="F38" i="5"/>
  <c r="F44" i="5"/>
  <c r="F36" i="5"/>
  <c r="F30" i="5"/>
  <c r="F28" i="5"/>
  <c r="F26" i="5"/>
  <c r="F24" i="5"/>
  <c r="F22" i="5"/>
  <c r="F11" i="5"/>
  <c r="F9" i="5"/>
  <c r="F20" i="5"/>
  <c r="F18" i="5"/>
  <c r="F13" i="5"/>
  <c r="F7" i="5"/>
  <c r="F5" i="5"/>
  <c r="F180" i="1"/>
  <c r="F178" i="1"/>
  <c r="F177" i="1"/>
  <c r="F171" i="1"/>
  <c r="F169" i="1"/>
  <c r="F167" i="1"/>
  <c r="F165" i="1"/>
  <c r="F160" i="1"/>
  <c r="F161" i="1" s="1"/>
  <c r="F188" i="1" s="1"/>
  <c r="F181" i="1" l="1"/>
  <c r="F190" i="1" s="1"/>
  <c r="F125" i="6"/>
  <c r="F183" i="6" s="1"/>
  <c r="F86" i="6"/>
  <c r="F182" i="6" s="1"/>
  <c r="F70" i="6"/>
  <c r="F181" i="6" s="1"/>
  <c r="F16" i="6"/>
  <c r="F180" i="6" s="1"/>
  <c r="F49" i="5"/>
  <c r="F54" i="5" s="1"/>
  <c r="F14" i="5"/>
  <c r="F53" i="5" s="1"/>
  <c r="F172" i="1"/>
  <c r="F189" i="1" s="1"/>
  <c r="F155" i="1"/>
  <c r="F156" i="1" s="1"/>
  <c r="F187" i="1" s="1"/>
  <c r="F150" i="1"/>
  <c r="F147" i="1"/>
  <c r="F146" i="1"/>
  <c r="F143" i="1"/>
  <c r="F141" i="1"/>
  <c r="F139" i="1"/>
  <c r="F134" i="1"/>
  <c r="F132" i="1"/>
  <c r="F130" i="1"/>
  <c r="F106" i="1"/>
  <c r="F105" i="1"/>
  <c r="F102" i="1"/>
  <c r="F101" i="1"/>
  <c r="F98" i="1"/>
  <c r="F93" i="1"/>
  <c r="F90" i="1"/>
  <c r="F89" i="1"/>
  <c r="F86" i="1"/>
  <c r="F81" i="1"/>
  <c r="F79" i="1"/>
  <c r="F74" i="1"/>
  <c r="F75" i="1" s="1"/>
  <c r="F119" i="1" s="1"/>
  <c r="F69" i="1"/>
  <c r="F70" i="1" s="1"/>
  <c r="F118" i="1" s="1"/>
  <c r="F64" i="1"/>
  <c r="F65" i="1" s="1"/>
  <c r="F117" i="1" s="1"/>
  <c r="F59" i="1"/>
  <c r="F60" i="1" s="1"/>
  <c r="F116" i="1" s="1"/>
  <c r="F47" i="1"/>
  <c r="F53" i="1"/>
  <c r="F52" i="1"/>
  <c r="F44" i="1"/>
  <c r="F41" i="1"/>
  <c r="F36" i="1"/>
  <c r="F35" i="1"/>
  <c r="F27" i="1"/>
  <c r="F25" i="1"/>
  <c r="F55" i="5" l="1"/>
  <c r="F135" i="1"/>
  <c r="F185" i="1" s="1"/>
  <c r="F151" i="1"/>
  <c r="F186" i="1" s="1"/>
  <c r="F82" i="1"/>
  <c r="F120" i="1" s="1"/>
  <c r="F94" i="1"/>
  <c r="F121" i="1" s="1"/>
  <c r="F107" i="1"/>
  <c r="F122" i="1" s="1"/>
  <c r="F55" i="1"/>
  <c r="F115" i="1" s="1"/>
  <c r="F48" i="1"/>
  <c r="F114" i="1" s="1"/>
  <c r="F20" i="1"/>
  <c r="F18" i="1"/>
  <c r="F16" i="1"/>
  <c r="F29" i="1"/>
  <c r="F31" i="1"/>
  <c r="F9" i="1"/>
  <c r="F11" i="1"/>
  <c r="F7" i="1"/>
  <c r="F191" i="1" l="1"/>
  <c r="F195" i="1" s="1"/>
  <c r="F37" i="1"/>
  <c r="F113" i="1" s="1"/>
  <c r="F21" i="1"/>
  <c r="F112" i="1" s="1"/>
  <c r="F12" i="1"/>
  <c r="F111" i="1" s="1"/>
  <c r="F123" i="1" l="1"/>
  <c r="F194" i="1" s="1"/>
  <c r="F197" i="1" s="1"/>
  <c r="C4" i="3" s="1"/>
  <c r="C9" i="3" s="1"/>
  <c r="C10" i="3" s="1"/>
  <c r="C11" i="3" s="1"/>
</calcChain>
</file>

<file path=xl/sharedStrings.xml><?xml version="1.0" encoding="utf-8"?>
<sst xmlns="http://schemas.openxmlformats.org/spreadsheetml/2006/main" count="589" uniqueCount="258">
  <si>
    <t>I- PRIPREMNI RADOVI</t>
  </si>
  <si>
    <t>2.Demontaža opreme, mehanička zaštita opreme koja ostaje.</t>
  </si>
  <si>
    <t>pauš</t>
  </si>
  <si>
    <t>3.Ručni, rušenje postojećeg objekta, odnošenje nastalog šuta na gradsku deponiju.</t>
  </si>
  <si>
    <t>ukupno:</t>
  </si>
  <si>
    <t>II - ZEMLJANI RADOVI</t>
  </si>
  <si>
    <t>2.Nabavka,dovoz,razastiranje i nabijanje sloja prirodnog tucanika ( 0-63 mm) d= 20 cm i sloja rizle ( 0-31.5 mm) d= 15 cm, ispod svih temelja samaca i trakastih temelja, kao zamena tla, 29.30 m3</t>
  </si>
  <si>
    <t>3.Odvozviška iskopane zemlje van gradilišta do 5 km</t>
  </si>
  <si>
    <t>III - BETONSKI I ARMIRANO- BETONSKI RADOVI</t>
  </si>
  <si>
    <t>1.Nabavka betona MB 20 i betoniranje natprozornih i nadvratnih greda.</t>
  </si>
  <si>
    <t>kg</t>
  </si>
  <si>
    <t>podna ploča</t>
  </si>
  <si>
    <t>IV - ZIDARSKI RADOVI</t>
  </si>
  <si>
    <t>3.Malterisanje zidove unutra, spolja i plafona</t>
  </si>
  <si>
    <t>m²</t>
  </si>
  <si>
    <t>V- KERAMIČARSKI RADOVI</t>
  </si>
  <si>
    <t>1.N/U zidnih keramičkih pločica, smaknutih fugna od 3 mm. Pločice se polažu u lepku, fugne fugovati istom masom</t>
  </si>
  <si>
    <t>VI- MOLERSKI RADOVI</t>
  </si>
  <si>
    <t>1.N/U poludisperzivne bele boje za krečenje zidova i plafona prostorija dva puta</t>
  </si>
  <si>
    <t>VII - BRAVARSKI RADOVI</t>
  </si>
  <si>
    <t>VIII - TESARSKI RADOVI</t>
  </si>
  <si>
    <t>IX - KROVOPOKRIVAČKI RADOVI</t>
  </si>
  <si>
    <t>X -LIMARSKI RADOVI</t>
  </si>
  <si>
    <t>m</t>
  </si>
  <si>
    <t>XI- BRAVARIJA</t>
  </si>
  <si>
    <t>kom</t>
  </si>
  <si>
    <t>2.N/U spoljašnjih PVC punih vrata petokomornih, sa mehanizmom za otvaranje i zaključavanje.</t>
  </si>
  <si>
    <t>Dim 90*195 cm</t>
  </si>
  <si>
    <t>Dim 195*248 cm</t>
  </si>
  <si>
    <t>Dim 80* 195 cm</t>
  </si>
  <si>
    <t>XII- VODOVOD I KANALIZACIJA</t>
  </si>
  <si>
    <t>1.N/U PP-R vodovodne cevi sa svim fazonskim komadima u toaletu</t>
  </si>
  <si>
    <t>2.N/ U PVC kanalizacionih cevi, sa svim fazonskim komadima.</t>
  </si>
  <si>
    <t>Ø 125</t>
  </si>
  <si>
    <t>Ø 50</t>
  </si>
  <si>
    <t>3.N/ U sanitarija komplet</t>
  </si>
  <si>
    <t>* WC šolja komplet</t>
  </si>
  <si>
    <t>*umivaonik 55 cm</t>
  </si>
  <si>
    <t>I - PRETHODNI RADOVI</t>
  </si>
  <si>
    <t>III - BETONSKI I ARMIRANO-BETONSKI RADOVI</t>
  </si>
  <si>
    <t>VI-MOLERSKI RADOVI</t>
  </si>
  <si>
    <t>XI-BRAVARIJA</t>
  </si>
  <si>
    <t>PREDMER RADOVA ZA IZGRADNJU ZGRADE br. 2</t>
  </si>
  <si>
    <t>PREDMER RADOVA ZA IZGRADNJU ZGRADE br. 3</t>
  </si>
  <si>
    <t>2.nabavka i ugradnja majdanskog peska u podlogu na mestima prekopavanja - dubljeg iskopa zbog zamene tla. Pesak mašinski nabiti do potrebne kote.</t>
  </si>
  <si>
    <t>1.N/U betona MB 20, u sloj mršavog betona ,d=10 cm, vidljivu stranu izravnati letvom</t>
  </si>
  <si>
    <t>napomena: u cenu za betonske radove predvideti izradu i montažu i demontažu oplate.</t>
  </si>
  <si>
    <t>1.Nabavka i izrada hidroizolacije, preko ploče od materijalana bazi cementa</t>
  </si>
  <si>
    <t>2.Nabavka i ugradnja olučnih horizontala od poc. Lima RŠ 33cm</t>
  </si>
  <si>
    <t>3.Nabavka i ugradnja olučnih vertikala od poc. Lima RŠ 33 cm.</t>
  </si>
  <si>
    <t>4.N/ U limenih opšivki od čeličnog plastificiranog lima d= 0,6 mm</t>
  </si>
  <si>
    <t>dim 200*50</t>
  </si>
  <si>
    <t>dim 100*50</t>
  </si>
  <si>
    <t>3.Nabavka betona i betoniranje, trakastih temelja, prema projektu,betonom MB 30. Beton ugrađivati uz obavezno vibriranje.</t>
  </si>
  <si>
    <t>2.Nabavka betona i betoniranje AB ploče poda prostorije d=15 cm, armirane sa Q 188, marke betona MB 30, dilatirane u segmentima max veličine 3,25 x 2,15 m. Vidljiva strana isperdašena u nagibu.</t>
  </si>
  <si>
    <t>1.Mašinski iskop zemlje III kategorije za trakaste temelje, dubine 0.95 m sa ručnim doterivanjem ivica i odbacivanjem zemlje do 2 m u stranu. U zemlji mogu biti temelji od opeke od starog objekta. (7.68 x 3 + 6.65* 3+ 2.35* 2+ 1.65*1   ) x 0.6* 0.65 = 19,50 m3, Iskop zemlje za pod prostorija.  7,68  x  10,90  x  0,35 = 29.30 m3 .</t>
  </si>
  <si>
    <t>m3</t>
  </si>
  <si>
    <t>4.Nabavka betona MB 30 i betoniranje Fert tavanice sa serklažoma. Beton ugrađivati uz obavezno vibriranje.</t>
  </si>
  <si>
    <t>5.Nabavka, ispravljanje ,sečenje i savijanje armature prema datim planovima:</t>
  </si>
  <si>
    <t>1.N/U materijala za izradu zida od opeke, zidanog u PCM debljine 25 cm</t>
  </si>
  <si>
    <t>2.N/U materijala za izradu zida od opeke, zidanog u PCM debljine 12 cm</t>
  </si>
  <si>
    <t>2.N/U podnih klinker pločica na sloju lepka, fugne od 3mm fugovati istom masom.</t>
  </si>
  <si>
    <t>1.Nabavka materijala, radionička izrada    i    montaža čeličnih elemenata za jednovodni krov . Sve varove obrusiti, a celu konsrtukciju AK zaštititi, pre montaže.</t>
  </si>
  <si>
    <t>1. Nabavka materijala i izrada oplate za temelj, natprozornike, nadvratnike, serklaže i poduhvatanje tavanice</t>
  </si>
  <si>
    <t>1.Nabavka materijala i montaža TR čeličnog plastificiranog lima u tonu, dim 55/150/07, sa potrebnim spojnim materijalom, i ugrađeni antikondenzacioni filc . TR lim se na prvoj i poslednjoj rožnjači ima vijak u svakom talasu sa PVC podloškom između lima i čel. rožnjače. 9,80 x 30,70 x 2 = 602;zabatni lim 18 x 5 x 2= 180</t>
  </si>
  <si>
    <t>1.Nabavka materijala,izrada i montaža horizontalnih oluka od pocinkovanog lima d=0,55 r.š. 33 cm, 11</t>
  </si>
  <si>
    <t>2.Nabavka materijala,izrada i montaža olučnih vetikala od pocinkovanog lima d=0,55 mm r.š. 33 cm. 4m</t>
  </si>
  <si>
    <t>1.N/U PVC prozora petokomornih, dvostruko staklo, sa mehanizmom na obe osovine za otvaranje. Dim 50*84 cm</t>
  </si>
  <si>
    <t>3.N/U unutrašnjih PVC punih vrata petokomornih, sa mehanizmom za otvaranje i zaključavanje.</t>
  </si>
  <si>
    <t>I.ZEMLJANI RADOVI</t>
  </si>
  <si>
    <t>m2</t>
  </si>
  <si>
    <t>1.Mašinski iskop samonikle zemlje ta temeljne ploče. Iskopanu zemlju odvesti na deponiju do 5 km.
- za rezervoare
11,75*10,60*1,60=199,30
11,75*3,90* 2,20= 100,81
4,0*5,90*2,80=66,08
366,19</t>
  </si>
  <si>
    <t>4.Nabavka i ugradnja tampon sloja šljunka prirodne mešavine debljine 20 cm u zbijenom stanju, do 40 Mpa. Pre nasipanja šljunka mehanički nabiti podlogu.</t>
  </si>
  <si>
    <t>ukupno :</t>
  </si>
  <si>
    <t>II. BETONSKI RADOVI</t>
  </si>
  <si>
    <t>2.N/U betona MB 30, sa dodatkom aditiva za vodonepropustnost, u podne - temeljne ploče . Beton ugraditi uz obavezno vibriranje.</t>
  </si>
  <si>
    <t>3.N/U betona MB 30, sa dodatkom aditiva za vodonepropustnost, u temeljne zidove. Beton ugraditi uz obavezno vibriranje.</t>
  </si>
  <si>
    <t>4.N/U betona MB 20 u trotoare i kolski put u krugu postrojenja, vidljivu stranu perdašiti.</t>
  </si>
  <si>
    <t>trotoari</t>
  </si>
  <si>
    <t>put</t>
  </si>
  <si>
    <t>5.Nabavka izrada i montaža armature u elemente konstrukcije
rezervoari
kanal
šaht</t>
  </si>
  <si>
    <t>III. ZIDARSKI RADOVI</t>
  </si>
  <si>
    <t>IV. BRAVARSKI RADOVI</t>
  </si>
  <si>
    <t>1.Nabavka materijala izrada - prefabrikacija čelične konstrukcije po projektu. Zaštita čelične konstrukcije od korozije. Isporuka i montaža konstrukcije na licu mesta.
Rezervoari 5860kg 
kanal 350kg
penjalice 210kg
ostali ankeri 200kg</t>
  </si>
  <si>
    <t>V. LIMARSKI RADOVI</t>
  </si>
  <si>
    <t>1.Nabavka i ugradnja TR panela ,RW 100, sa svim spojnim sredstvima i zaptivkama.
rezervoari zidovi 315m2
rezervoari krov 98m2
kanal 30m2</t>
  </si>
  <si>
    <t>VI. BRAVARIJA</t>
  </si>
  <si>
    <t>1.N/U PVC prozora petokomornih, dvostruko staklo, sa mehanizmom na obe osovine za otvaranje.</t>
  </si>
  <si>
    <t>2.N/U spoljašnjih PVC vrata petokomornih, sa mehanizmom za otvaranje i zaključavanje, 50% zastakljena dvostrukim prozorskim staklom.</t>
  </si>
  <si>
    <t>I. ZEMLJANI RADOVI</t>
  </si>
  <si>
    <t>UKUPNO :</t>
  </si>
  <si>
    <t>I- ZEMLJANI RADOVI</t>
  </si>
  <si>
    <t>1. Čišćenje terena i obeležavanje za iskop cevovoda, ručno i mašinski</t>
  </si>
  <si>
    <t>3. PREDMER RADOVA ZA HIDROTEHNIČKE INSTALACIJE</t>
  </si>
  <si>
    <t>2. Iskop za cevovod 70% mašinski i 30% ručno sa izravnavanjem rova prema Projektu. Zemljište III kategorije. Sa odbacivanjem u stranu od ivice rova od min. 1,0m.</t>
  </si>
  <si>
    <t>3. Nasipanje peska ispod cevi 10cm oko cevi i iznad cevi 20cm sa nabijanjem.</t>
  </si>
  <si>
    <t>4. Zatrpavanje rova probranom zemljom iz iskopa sa nabijanjem.</t>
  </si>
  <si>
    <t>5. Odvoz viška zemlje na deponiju koju odredi Investitor.</t>
  </si>
  <si>
    <t>II - INSTALATERSKI RADOVI</t>
  </si>
  <si>
    <t>I - ZEMLJANI RADOVI</t>
  </si>
  <si>
    <t>1. Nabavka i ugradnja čeličnih vodovodnih cevi sa prirubnicama St 37.2 DIN standard za pitku vodu, NP10 bar DN65</t>
  </si>
  <si>
    <t>2. Nabavka i ugradnja čeličnih vodovodnih cevi sa prirubnicama St 37.2 DIN standard za pitku vodu, NP10 bar DN150</t>
  </si>
  <si>
    <t>3. Nabavka i ugradnja pljosnatih zasuna prirubničke izvedbe St 37.2 DIN standard za pitku vodu, NP10 bar DN65</t>
  </si>
  <si>
    <t>kom.</t>
  </si>
  <si>
    <t>4. Nabavka i ugradnja pljosnatih zasuna prirubničke izvedbe St 37.2 DIN standard za pitku vodu, NP10 bar DN100</t>
  </si>
  <si>
    <t>5. Nabavka i ugradnja pljosnatih zasuna prirubničke izvedbe St 37.2 DIN standard za pitku vodu, NP10 bar DN150</t>
  </si>
  <si>
    <t>6. Nabavka i ugradnja fazonskih komada prirubničke izvedbe St 37.2 DIN standard za pitku vodu, NP10 bar DN65</t>
  </si>
  <si>
    <t>7. Nabavka i ugradnja fazonskih komada prirubničke izvedbe St 37.2 DIN standard za pitku vodu, NP10 bar DN100</t>
  </si>
  <si>
    <t>8. Nabavka i ugradnja fazonskih komada prirubničke izvedbe St 37.2 DIN standard za pitku vodu, NP10 bar DN150</t>
  </si>
  <si>
    <t>10. Nabavka i ugradnja PVC cevi Ø75 NP6 bar u prostorii za KPV</t>
  </si>
  <si>
    <t>11. Nabavka i ugradnja fazonskih komada NP6 bbar u prostoriji za KPV</t>
  </si>
  <si>
    <t>14. Provera izvedene vodovodne linije na pritisak</t>
  </si>
  <si>
    <t>pauš.</t>
  </si>
  <si>
    <t>15. Provera na prohodnost izvedene kanalizacije</t>
  </si>
  <si>
    <t>16. Izrada prodora kroz zidove, izrada vešanja i podupiranja cevi, spojni materijal, potreban pomoćni materijal, zaptivni materijal, čišćenje i odnošenje materijala</t>
  </si>
  <si>
    <t>4. PREDMER RADOVA ZA ELEKTROENERGETSKE INSTALACIJE</t>
  </si>
  <si>
    <t xml:space="preserve">1.1. Iskop i zatrpavanje rova za uzemljivač i vezu kablova izmedju dva objekta i do agregata, dim.0,8x0,4 m.Obračun po dužnom metro rova. </t>
  </si>
  <si>
    <t>II - NAPOJNI KABLOVI</t>
  </si>
  <si>
    <t xml:space="preserve">2.1. Isporuka, polaganje i povezivanje glavnog napojnog kabla od KPK do GRO I od GRO do dizel agregata. Polaže se kabl tipa N2XH 4x70+1x50. Kabl položiti kroz pripremljenu cev I PNK sa spoljne strane i uvesti u GRO sa gornje strane ormana. Obračun po dužnom metru isporučenog i ugrađenog kabla. </t>
  </si>
  <si>
    <t xml:space="preserve">2.2. Isporuka, polaganje i povezivanje napojnog kabla od GRO do razvodnog ormana RO-1. Polaže se kabl tipa N2XH 4x50 + 1x50. Kabl položiti u PNK regal. Obračun po dužnom metru kabla. </t>
  </si>
  <si>
    <t xml:space="preserve">2.3. Isporuka, polaganje i povezivanje napojnog kabla od RO-1 do razvodnog ormana RO-P . Polaže se kabl tipa N2XH 5x10.Kabl položiti po prethodno postavljenom PNK regalu i iskopanom rovu. Obračun po dužnom metru kabla. </t>
  </si>
  <si>
    <t>9. Nabavka i ugradnja PVC cevi Ø160 NP6 bar za odvod ka retenziji</t>
  </si>
  <si>
    <t>12. Nabavka i ugradnja kanalizacionih PVC cevi Ø100 sa fazonskim komadima za odvod iz šahta</t>
  </si>
  <si>
    <t>13. Nabavka i ugradnja flanš adaptera PVC cevi Ø75 prirubnica DN65 NP6bar u prostoriji za KPV za odvod ka retenziji</t>
  </si>
  <si>
    <t>II - RAZVODNI ORMANI</t>
  </si>
  <si>
    <t>glavni prekidač sa naponskim članom za isključenje, tip ETIBREAK EB2 250/3S 250 3p ili sličan (kom 1);</t>
  </si>
  <si>
    <t>pomoćni rele 2xNO/NC, 230 V, 10 A. (kom. 5);</t>
  </si>
  <si>
    <t>havarijski taster, zakretni, sa crvenom pečurkom 1x(NO+NC), za montažu na vrata ormana (kom. 1);</t>
  </si>
  <si>
    <t>tropolni rastavljač NH-1 sa NV-1 osiguračima 3x125 A (kom. 1);</t>
  </si>
  <si>
    <t>ATyS 250 A 3P, sa motornim pogonom 230 V AC (kom. 1);</t>
  </si>
  <si>
    <t>katodni odvodnik prenapona 4 P 50 KA 250 V AC (kom. 1);</t>
  </si>
  <si>
    <t>Strujni trafo 250 A/5 A, kl2 (kom. 4);</t>
  </si>
  <si>
    <t>elektronski analizator mreže Lovato  DMG 600 (kom. 1);</t>
  </si>
  <si>
    <t>Zaštitna diferencijalna strujna sklopka Fi 63 A/0,03A (kom. 2);</t>
  </si>
  <si>
    <t>jednopolni automaski prekidač ETIMAT 6A C (kom. 16);</t>
  </si>
  <si>
    <t>jednopolni automaski prekidač ETIMAT 6A B (kom. 1);</t>
  </si>
  <si>
    <t>jednopolni automaski prekidač ETIMAT 16A C (kom. 12);</t>
  </si>
  <si>
    <t>tropolni automaski prekidač ETIMAT 16A C (kom. 5);</t>
  </si>
  <si>
    <t>tropolni automaski prekidač ETIMAT 20A C (kom. 3);</t>
  </si>
  <si>
    <t>jednopolno postolje za cilindrični osigurač 10x38 (kom. 4);</t>
  </si>
  <si>
    <t>tropolno postolje za cilindrični osigurač 10x38 (kom. 5);</t>
  </si>
  <si>
    <t>dvopolna šuko priključnica na DIN šinu 16 A (kom. 1);</t>
  </si>
  <si>
    <t>cilidrični osigurač 10x38 gG - 2 A (kom. 3);</t>
  </si>
  <si>
    <t>cilidrični osigurač 10x38 gG - 6 A (kom. 1);</t>
  </si>
  <si>
    <t>cilidrični osigurač 10x38 gG - 10 A (kom. 12);</t>
  </si>
  <si>
    <t>cilidrični osigurač 10x38 gG - 16 A (kom. 3);</t>
  </si>
  <si>
    <t>jednopolno postolje za cilindrični osigurač 22x58 (kom. 4);</t>
  </si>
  <si>
    <t>cilidrični osigurač 10x38 gG - 63 A (kom. 4);</t>
  </si>
  <si>
    <t>kontaktor Lovato BKF 09 10A sa priborom   za kondenzatorsku bateriju 11G460 (kom. 4);</t>
  </si>
  <si>
    <t>kontaktor Lovato BKF 1210A sa priborom   za kondenzatorsku bateriju 11G460 (kom. 1);</t>
  </si>
  <si>
    <t xml:space="preserve">trofazna kondenzatorska baterija 440 V AC    2,5 kVAr (kom. 1); </t>
  </si>
  <si>
    <t>trofazna kondenzatorska baterija 440 V AC    5 kVAr (kom. 3);</t>
  </si>
  <si>
    <t>trofazna kondenzatorska baterija 440 V AC 10 kVAr (kom. 1);</t>
  </si>
  <si>
    <t>Automatski regulator faktora snage Lovato DCRL 5 (kom. 1);</t>
  </si>
  <si>
    <t>Kontaktor LCD12P7 Schnaider Electric (kom. 2);</t>
  </si>
  <si>
    <t>Grebenasti prekidač 4G-16-53-U (kom. 2);</t>
  </si>
  <si>
    <t>Grebenasti prekidač 4G-16-10-U (kom. 2);</t>
  </si>
  <si>
    <t>Kontaktor LC1K0900P7 Schnaider Electric (kom. 4);</t>
  </si>
  <si>
    <t>Pomoćni kontakti 4Nc za LC1K09 Schnaider Electric (kom. 4);</t>
  </si>
  <si>
    <t>Cu sabirnice 3P 63A Schnaider Electric 1 m (kom. 2);</t>
  </si>
  <si>
    <t>Cu sabirnice 250 A distributivni blok Tehnomega (kom. 4);</t>
  </si>
  <si>
    <t>Signalna LED svetiljka XB7EV63P zelena Schnaider Electric (kom. 6);</t>
  </si>
  <si>
    <t>Signalna LED svetiljka XB7EV64P crvena Schnaider Electric (kom. 3);</t>
  </si>
  <si>
    <t>Ventilator sa filterskom žaluzinom 230 m3/h (kom. 1);</t>
  </si>
  <si>
    <t>Žaluzina sa filterom 250x250 (kom. 1);</t>
  </si>
  <si>
    <t>Termostat ventilatora 10-40 oC (kom. 1);</t>
  </si>
  <si>
    <t>sitan i nespecificiran materijal : priključne stezaljke, uvodnice, nalepnice za označavanje, kablovi za unutrašnje veze itd.</t>
  </si>
  <si>
    <t>III - RAZVODNI ORMANI</t>
  </si>
  <si>
    <t xml:space="preserve">3.3. RO-1
Montaža razvodnog ormana i povezivanje istog bez puštanja u pogon. (RO tehnološke opreme - isti isporučilac opreme i on ga pušta u pogon) . </t>
  </si>
  <si>
    <t xml:space="preserve">3.1. KPK 
Isporuka i montaža ugradnog KPK za montažu jednog tropolnog postolja rastavnih nožastih osigurača. U KPK montirati tropolno postolje za rastavne nožaste osigurače veličine 250 A i u njih uložiti patrone od 160 A </t>
  </si>
  <si>
    <t>3.2. GRO 
Nabavka potrebnog materijala, izrada GRO, slobodnostojeći razvodni orman dimenzija 2100x1800x400 sa stepenom zaštite IP 54 i sledećom opremom:</t>
  </si>
  <si>
    <t xml:space="preserve">3.4. RO-P
Montaža razvodnog ormana i povezivanje istog bez puštanja u pogon. (RO potisne stanice - isti isporučilac opreme i on ga pušta u pogon) . </t>
  </si>
  <si>
    <t>IV - INSTALACIJE RASVETE</t>
  </si>
  <si>
    <t>V - INSTALACIJA PRIKLJUČNICA I PRIKLJUČAKA</t>
  </si>
  <si>
    <t>4.1. Isporuka, postavljanje i povezivanje instalacije unutrašnje opšte i protivpanične rasvete i spoljne rasvete. Instalacija se izvodi kablovima N2XH 3x1,5 postavljenim po prethodno montiranim PNK regalima kod grupnog postavljanja i odstojnim obujmicama kod pojedinačnog postavljanja kablova. U cenu je uračunat sav potreban materijal za izradu instalacije, bez svetiljki i prekidačkih elemenata. Prosečna dužina izvoda za jednu svetiljku je 10 m. Obračun po broju izvoda.</t>
  </si>
  <si>
    <t>4.2. Nadgradna led svetiljka tip Led 40W IP 65. Svetiljke montirati na plafonu. Oznaka u dokumentaciji S1.</t>
  </si>
  <si>
    <t>4.3. Nadgradna led svetiljka tip Led 20W IP 65. Svetiljke montirati na plafonu. Oznaka u dokumentaciji S6.</t>
  </si>
  <si>
    <t>4.4. Nadgradni led reflektor tip HY/LED/FL/SL/70W/6500 ili slične montirati na plafonu i zidu u skladu sa grafičkim prilogom. Oznaka u dokumentaciji S4.</t>
  </si>
  <si>
    <t>4.5. Nadgradni led reflektor tip HY/LED/FL/SL/50W/6500 ili slične montirati na plafonu i zidu u skladu sa grafičkim prilogom. Oznaka u dokumentaciji S5.</t>
  </si>
  <si>
    <t>4.6. Protivpanična svetiljka tip BPN Aestetica 108, SE, 8W, IP40, autonomije od 3h. Svetiljka je sa natpisom "IZLAZ" ili sa strelicom. Oznaka u dokumentaciji PP.</t>
  </si>
  <si>
    <t>4.7. Isporuka, ugradnja i povezivanje nadgradnih instalacionih prekidača(jednopolni,seriski,izmenični), 10 A, 230 V, Aling Conel ili sličan. Prekidač je bele boje. Obračun po broju komada.</t>
  </si>
  <si>
    <t>V - INSTALACIJE PRIKLJUČNICA I PRIKLJUČAKA</t>
  </si>
  <si>
    <t>5.1. Isporuka i postavljanje instalacije slobodnih izvoda za napajanje tehnoloških uređaja. Instalacija se izvodi kablovima N2XH 2x1,5 postavljenim po PNK regalima ili fiksirani PVC vezicama za konstrukciju uređaja. U cenu je uračunat sav potreban materijal za izradu instalacije. Prosečna dužina izvoda je 15 m. Obračun po broju izvoda. (obuhvaćeno tehnološkim projektom)</t>
  </si>
  <si>
    <t xml:space="preserve">5.2. Isporuka i postavljanje instalacije slobodnih izvoda za napajanje tehnoloških uređaja. Instalacija se izvodi kablovima N2XH 3x1,5 postavljenim po PNK regalima ili fiksirani PVC vezicama za konstrukciju uređaja. U cenu je uračunat sav potreban materijal za izradu instalacije. Prosečna dužina izvoda je 15 m. Obračun po broju izvoda. </t>
  </si>
  <si>
    <t>5.3. Isporuka i postavljanje instalacije slobodnih izvoda za napajanje tehnoloških uređaja. Instalacija se izvodi kablovima N2XH 4x1,5 postavljenim po PNK regalima ili fiksirani PVC vezicama za konstrukciju uređaja. U cenu je uračunat sav potreban materijal za izradu instalacije. Prosečna dužina izvoda je 15 m. Obračun po broju izvoda.</t>
  </si>
  <si>
    <t>5.4. Isporuka i postavljanje instalacije slobodnih izvoda za napajanje tehnoloških uređaja-rezervoara. Instalacija se izvodi kablovima N2XH 5x1,5 postavljenim po PNK regalima i u rovu ili fiksirani PVC vezicama za konstrukciju uređaja. U cenu je uračunat sav potreban materijal za izradu instalacije. Prosečna dužina izvoda je 25 m. Obračun po broju izvoda.</t>
  </si>
  <si>
    <t>5.5. Isporuka i postavljanje instalacije slobodnih izvoda za napajanje tehnoloških uređaja. Instalacija se izvodi kablovima LiYCy 2x0,75 postavljenim po PNK regalima ili fiksirani PVC vezicama za konstrukciju uređaja. U cenu je uračunat sav potreban materijal za izradu instalacije. Prosečna dužina izvoda je 15 m. Obračun po broju izvoda.</t>
  </si>
  <si>
    <t>5.6. Isporuka i postavljanje instalacije slobodnih izvoda za napajanje tehnoloških uređaja. Instalacija se izvodi kablovima LiYCy 3x0,75 postavljenim po PNK regalima ili fiksirani PVC vezicama za konstrukciju uređaja. U cenu je uračunat sav potreban materijal za izradu instalacije. Prosečna dužina izvoda je 15 m. Obračun po broju izvoda.</t>
  </si>
  <si>
    <t>5.7. Isporuka i postavljanje instalacije slobodnih izvoda za napajanje tehnoloških uređaja. Instalacija se izvodi kablovima LiYCy 4x0,75 postavljenim po PNK regalima ili fiksirani PVC vezicama za konstrukciju uređaja. U cenu je uračunat sav potreban materijal za izradu instalacije. Prosečna dužina izvoda je 15 m. Obračun po broju izvoda.</t>
  </si>
  <si>
    <t>5.8. Isporuka i postavljanje instalacije slobodnih izvoda za napajanje tehnoloških uređaja. Instalacija se izvodi kablovima LiYCy 5x0,75 postavljenim po PNK regalima ili fiksirani PVC vezicama za konstrukciju uređaja. U cenu je uračunat sav potreban materijal za izradu instalacije. Prosečna dužina izvoda je 15 m. Obračun po broju izvoda.</t>
  </si>
  <si>
    <t>5.9. Isporuka i postavljanje instalacije namenskih izvoda za napajanje el.motora. Instalacija se izvodi kablovima N2XH 4x6 postavljenim po PNK regalima ili fiksirani PVC vezicama za konstrukciju objekta ili odstojnim obujmicama na zid. U cenu je uračunat sav potreban materijal za izradu instalacije. Prosečna dužina izvoda je 15 m. Obračun po broju izvoda.</t>
  </si>
  <si>
    <t>5.10. Isporuka i postavljanje instalacije namenskih izvoda za napajanje el.motora. Instalacija se izvodi kablovima N2XH 4x10 postavljenim po PNK regalima ili fiksirani PVC vezicama za konstrukciju objekta ili odstojnim obujmicama na zid. U cenu je uračunat sav potreban materijal za izradu instalacije. Prosečna dužina izvoda je 18 m. Obračun po broju izvoda.</t>
  </si>
  <si>
    <t>5.11. Isporuka i postavljanje instalacije dvoplonih šuko priključnica. Instalacija se izvodi kablovima N2XH 3x2,5 postavljenim po PNK regalima ili fiksirani PVC vezicama za konstrukciju objekta ili odstojnim obujmicama na zid. U cenu je uračunat sav potreban materijal za izradu instalacije. Prosečna dužina izvoda je 15 m. Obračun po broju izvoda.</t>
  </si>
  <si>
    <t>5.12. Isporuka i postavljanje instalacije troplonih šuko priključnica. Instalacija se izvodi kablovima N2XH 5x2,5 postavljenim po PNK regalima ili fiksirani PVC vezicama za konstrukciju objekta ili odstojnim obujmicama na zid. U cenu je uračunat sav potreban materijal za izradu instalacije. Prosečna dužina izvoda je 15 m. Obračun po broju izvoda.</t>
  </si>
  <si>
    <t>5.13. Isporuka i postavljanje instalacije troplonih šuko industriskih priključnica PRO V 32A. Instalacija se izvodi kablovima N2XH 5x4 postavljenim po PNK regalima ili fiksirani PVC vezicama za konstrukciju objekta ili odstojnim obujmicama na zid. U cenu je uračunat sav potreban materijal za izradu instalacije. Prosečna dužina izvoda je 15 m. Obračun po broju izvoda.</t>
  </si>
  <si>
    <t>5.14. Isporuka i postavljanje instalacije za povezivanje havarijskog tastera montiranog spolja kraj ulaznih vrata. Instalacija se izvodi kablom PP00 4x1,5 postavljenim po PNK regalima ili fiksiran odstojnim obujmicama na zid. U cenu je uračunat sav potreban materijal za izradu instalacije. Obračun po dužnom metru ugrađenog kabla.</t>
  </si>
  <si>
    <t>5.15. Nadgradna petopolna šuko utičnica 16 A, 500 V Aling Conel ili sličana.</t>
  </si>
  <si>
    <t>5.16.Nadgradna tropolna šuko utičnica 16 A, 500 V Aling Conel ili sličana.</t>
  </si>
  <si>
    <t>5.17. Nadgradna industriska petopolna šuko utičnica 32 A, 500 V.</t>
  </si>
  <si>
    <t>5.18. Havarijski taster, zakretni, sa crvenom pečurkom 1x(NO+NC), u kućištu IP 65 za montažu na zid montiran spolja pored ulaznih vrata.</t>
  </si>
  <si>
    <t>VI - PNK REGALI</t>
  </si>
  <si>
    <t>6.1. Isporuka i montaža kompetnih nosača kablova izrađenih od tipiziranih čeličnih, toplo pocinko-vanih nosača, tipa PNK sastavljenih prema crtežima grafičke dokumentacije. Montažu nosača izvršiti prema datim crtežima, katalogu proizvoda i uputstvu proizvođača. Nosače postaviti prema datim trasama i na svim mestima koja nisu prikazana u grafičkoj dokumentaciji, a na kojima se vrši grupno polaganje kablova. Ovom pozicijom obuhvaćena je isporuka i kompletna montaža profilisanih nosača kablova sa vertikalnim, ugaonim, krstastim i račvastim spojnicama, zidnim ili plafonskim nosačima i poklopcima. PNK nosači kablova su standardne dužine 2 m. Elemente za fiksiranje nosača montirati na zid, plafon ili na "L" profil montiran između konstrukcije uređaja i zida, na maksimalnim rastojanjima od 1,0 m. Obračun po broju komada pojedinačnih elemenata.</t>
  </si>
  <si>
    <t>PNK 50</t>
  </si>
  <si>
    <t>PNK 100</t>
  </si>
  <si>
    <t>PNK 200</t>
  </si>
  <si>
    <t>PNK 300</t>
  </si>
  <si>
    <t>VII - UZEMLJIVAČ I GROMOBRAN</t>
  </si>
  <si>
    <t xml:space="preserve">7.1. Traka FeZn 25x4 mm kao temeljni uzemljivač položena u temelj novog dela objekta i u temelju šahta u fazi betoniranja temelja sa izvodima za izjednačavanje potencijala u objektu i spolja za spoj u IPK. Traku na svakih oko 2 m zavarivanjem spojiti sa armaturom temelja. Obračun po dužnom metru isporučene i ugrađene trake. </t>
  </si>
  <si>
    <t>7.2. Rano startujući gromobran TONNERE tip TN 30 µs sa pocinkovanim čeličnim stubom 2" visine 4 m van slemena krova, sa dva odvoda sa poc.trakom FeZn 20x3 mm i mernim spojevima na mestima gde se povezuje sa uzemljivačem.</t>
  </si>
  <si>
    <t>VIII - INSTALACIJA IZJEDNAČAVANJA POTENCIJALA</t>
  </si>
  <si>
    <t>kpl.</t>
  </si>
  <si>
    <t>8.1. Izjednačavanje potencijala se vrši spajanjem metalnih masa na temeljni uzemljivač pomoću obujmica, zavrtnjeva, zavarivanjem i sl. Svi elementi između kojih se nalazi materijal za zaptivanje ili slobodno kližu jedan preko drugog ne smatraju se galvanski spojenim i moraju se prespojiti bakarnom pletenicom ili jednožilnim kablom sa žuto - zelenom izolacijom P 16 mm2. Obračun za kompletno izvedenu operaciju.</t>
  </si>
  <si>
    <t>IX - DIZEL AGREGAT</t>
  </si>
  <si>
    <t>9.1. Nabavka, isporuka, monta\a i povezivanje dizel električnog agregata Energoglobal     EG 165 I, snage 165 kVA u stand by režimu, kontejnerski (canopy) set, motor FTP IVECO i generator Linz Electric, sve sa postoljem.</t>
  </si>
  <si>
    <t>X - VIDEO NADZOR</t>
  </si>
  <si>
    <t>10.1. Isporuka i postavljanje instalacije video nadzora za spoljašnje i unutrašnje kamere. Instalacija se izvodi kablovima SFTP Draka UC300 HS 24 4P bez halogena Cat 5e i  N2XH 2x1,5 postavljenim po PNK regalima i u rovu ili fiksirani PVC vezicama za konstrukciju uređaja. U cenu je uračunat sav potreban materijal za izradu instalacije. Prosečna dužina izvoda je 25 m. Obračun po broju izvoda.</t>
  </si>
  <si>
    <t>XI - ZAVRŠNI RADOVI</t>
  </si>
  <si>
    <t>10.2. Isporuka, montaža i povezivanje unutrašnjih dome kamera tipa:IPC-HDBW2421RP-ZS 4MP dan/noć mrežna kamera u antivandal IP66 IK10 dome kućištu,D-WDR,3NDR,1/3" CMOS čip sa progresivnim skeniranjem,varifokal objektiv 2,7-12 mm, min 0 lx, IC 30 m(ili slična)</t>
  </si>
  <si>
    <t>10.3. Isporuka, montaža i povezivanje spoljašnjihdome kamera tipa:IPC-HDBW2421RP-ZS IRE6 4MP dan/noć mrežna kamera IP67 bullet kućište,D-WDR,3NDR,1/3" CMOS čip sa progresivnim skeniranjem,motorizovani varifokal objektiv 2,7-12 mm, min 0 lx, IC 60 m(ili slična).</t>
  </si>
  <si>
    <t>10.4. NVR 5416 4KS2 Dahua 4K mrežni video snimač za 16 IP kamera, snimanje do 320 Mbit sa 4 SATA Diska po 6 TB, ukupno instalirano 24 TB diska, sa svim potrebnim priključnim kablovima.</t>
  </si>
  <si>
    <t>10.5. Napajanje kamera 12 V DC CP 1218 20A 230V AC/12V DC</t>
  </si>
  <si>
    <t>10.6. Switch TP-Link TL-SG1016D 16-port Gigabit 10/100/1000Mb/s desktop/ 19" rack svič, non-blocking architecture full wire-speed 32Gb/s capacity, 802.3x flow control, 10K jumbo frame, auto-uplink every port, eco-efficient max. 13.3W</t>
  </si>
  <si>
    <t>10.7. REK 12U/19" 600x600 mm W6612 sa ventilatorskom jedinicom, 2 police, termostatom i napojnim priključkom 230 V AC sa prekidačem i prekostrujnom zaštitom, patch panelom RJ 45,24 priključka cat 5e, sve šemirano ,spojeno i ispitano sa patch kablovima do 1 m.</t>
  </si>
  <si>
    <t>10.8. Podešavanje i programiranje sistema za video nadzor</t>
  </si>
  <si>
    <t>11.1. Vršenje potrebnih električnih merenja I izdavanje potrebne stručne dokumentacije</t>
  </si>
  <si>
    <t>7. PREDMER RADOVA ZA TEHNOLOŠKU OPREMU</t>
  </si>
  <si>
    <t>I- MEMBRANSI UREĐAJ ZA NANOFILTRACIJU</t>
  </si>
  <si>
    <t>II - ADSORBER ZA UKLANJANJE AMONIJAKA</t>
  </si>
  <si>
    <t>I - MEMBRANSKI UREĐAJ ZA NANOFILTRACIJU</t>
  </si>
  <si>
    <t>III - ADSORBER ZA UKLANJANJE ARSENA</t>
  </si>
  <si>
    <t>IV - SABIRNI REZERVOAR PIJAĆE VODE SA PUMPNIM AGREGATOM</t>
  </si>
  <si>
    <t xml:space="preserve">2.1. </t>
  </si>
  <si>
    <t>3.1.</t>
  </si>
  <si>
    <t xml:space="preserve">4.1. </t>
  </si>
  <si>
    <t>1.1.</t>
  </si>
  <si>
    <t>REKAPITULACIJA ZA IZGRADNJ ZGRADE BR. 2</t>
  </si>
  <si>
    <t>REKAPITULACIJA ZA IZGRADNJU ZGRADE BR.3</t>
  </si>
  <si>
    <t>Zgrada broj 2</t>
  </si>
  <si>
    <t>Zgrada broj 3</t>
  </si>
  <si>
    <t>UKUPNO (bez PDV)</t>
  </si>
  <si>
    <t>UKUPNO (sa PDV) :</t>
  </si>
  <si>
    <t>UKUPNO (bez PDV) :</t>
  </si>
  <si>
    <t>PDV (20%) :</t>
  </si>
  <si>
    <t>ARHITEKTRA I KONSTRUKCIJA</t>
  </si>
  <si>
    <t>HIDROTEHNIČKE INSTALACIJE</t>
  </si>
  <si>
    <t>ELEKTROENERGETSKE INSTALACIJE</t>
  </si>
  <si>
    <t>TEHNOLOŠKA OPREMA</t>
  </si>
  <si>
    <t>1.</t>
  </si>
  <si>
    <t>2.</t>
  </si>
  <si>
    <t>3.</t>
  </si>
  <si>
    <t>4.</t>
  </si>
  <si>
    <t>1. PREDMER RADOVA ZA ARHITEKTURU I KONSTRUKCIJU</t>
  </si>
  <si>
    <t>j.m.</t>
  </si>
  <si>
    <t>kol.</t>
  </si>
  <si>
    <t>j.c. (bez PDV)</t>
  </si>
  <si>
    <t>u.c. (bez DV)</t>
  </si>
  <si>
    <t>REKAPITULACIJA IZGRADNJE POSTROJENJA ZA KONDICIOIRANJE PIJAĆE VODE I REKONSTRUKCIJU CRPNE STANICE U MOKRINU</t>
  </si>
  <si>
    <t>1.Iskolčavanje objekta sa izradom nanosne skele.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</si>
</sst>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9.5"/>
      <color theme="1"/>
      <name val="Times New Roman"/>
      <family val="1"/>
      <charset val="238"/>
    </font>
    <font>
      <b/>
      <sz val="9.5"/>
      <color theme="1"/>
      <name val="Times New Roman"/>
      <family val="1"/>
      <charset val="238"/>
    </font>
    <font>
      <b/>
      <u/>
      <sz val="9.5"/>
      <color theme="1"/>
      <name val="Times New Roman"/>
      <family val="1"/>
      <charset val="238"/>
    </font>
    <font>
      <b/>
      <i/>
      <sz val="9.5"/>
      <color theme="1"/>
      <name val="Times New Roman"/>
      <family val="1"/>
      <charset val="238"/>
    </font>
    <font>
      <b/>
      <sz val="10.5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0">
    <xf numFmtId="0" fontId="0" fillId="0" borderId="0" xfId="0"/>
    <xf numFmtId="4" fontId="2" fillId="0" borderId="2" xfId="0" applyNumberFormat="1" applyFont="1" applyBorder="1" applyAlignment="1">
      <alignment horizontal="right" vertical="center" wrapText="1"/>
    </xf>
    <xf numFmtId="0" fontId="2" fillId="2" borderId="2" xfId="0" applyFont="1" applyFill="1" applyBorder="1" applyAlignment="1">
      <alignment vertical="center" wrapText="1"/>
    </xf>
    <xf numFmtId="0" fontId="1" fillId="0" borderId="2" xfId="0" applyFont="1" applyBorder="1" applyAlignment="1">
      <alignment horizontal="justify" vertical="center" wrapText="1"/>
    </xf>
    <xf numFmtId="4" fontId="1" fillId="0" borderId="2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vertical="center" wrapText="1"/>
    </xf>
    <xf numFmtId="4" fontId="3" fillId="0" borderId="3" xfId="0" applyNumberFormat="1" applyFont="1" applyBorder="1" applyAlignment="1">
      <alignment horizontal="right" vertical="center" wrapText="1"/>
    </xf>
    <xf numFmtId="4" fontId="2" fillId="0" borderId="3" xfId="0" applyNumberFormat="1" applyFont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1" fillId="0" borderId="3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0" borderId="2" xfId="0" applyFont="1" applyBorder="1" applyAlignment="1">
      <alignment horizontal="right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right" vertical="center" wrapText="1"/>
    </xf>
    <xf numFmtId="0" fontId="2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4" fontId="1" fillId="0" borderId="6" xfId="0" applyNumberFormat="1" applyFont="1" applyBorder="1" applyAlignment="1">
      <alignment horizontal="right" vertical="center" wrapText="1"/>
    </xf>
    <xf numFmtId="4" fontId="1" fillId="0" borderId="2" xfId="0" applyNumberFormat="1" applyFont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 inden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right" vertical="center"/>
    </xf>
    <xf numFmtId="0" fontId="2" fillId="0" borderId="3" xfId="0" applyFont="1" applyFill="1" applyBorder="1" applyAlignment="1">
      <alignment vertical="center" wrapText="1"/>
    </xf>
    <xf numFmtId="0" fontId="2" fillId="0" borderId="0" xfId="0" applyFont="1"/>
    <xf numFmtId="0" fontId="1" fillId="0" borderId="2" xfId="0" applyFont="1" applyBorder="1"/>
    <xf numFmtId="0" fontId="1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vertical="top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9" xfId="0" applyFont="1" applyBorder="1"/>
    <xf numFmtId="0" fontId="2" fillId="0" borderId="9" xfId="0" applyFont="1" applyBorder="1" applyAlignment="1">
      <alignment horizontal="center" vertical="center"/>
    </xf>
    <xf numFmtId="4" fontId="2" fillId="0" borderId="9" xfId="0" applyNumberFormat="1" applyFont="1" applyBorder="1" applyAlignment="1">
      <alignment horizontal="right" vertical="center"/>
    </xf>
    <xf numFmtId="0" fontId="2" fillId="3" borderId="9" xfId="0" applyFont="1" applyFill="1" applyBorder="1"/>
    <xf numFmtId="0" fontId="2" fillId="3" borderId="9" xfId="0" applyFont="1" applyFill="1" applyBorder="1" applyAlignment="1">
      <alignment horizontal="center" vertical="center"/>
    </xf>
    <xf numFmtId="4" fontId="2" fillId="3" borderId="9" xfId="0" applyNumberFormat="1" applyFont="1" applyFill="1" applyBorder="1" applyAlignment="1">
      <alignment horizontal="right" vertical="center"/>
    </xf>
    <xf numFmtId="0" fontId="2" fillId="0" borderId="10" xfId="0" applyFont="1" applyBorder="1"/>
    <xf numFmtId="0" fontId="2" fillId="0" borderId="10" xfId="0" applyFont="1" applyBorder="1" applyAlignment="1">
      <alignment horizontal="center" vertical="center"/>
    </xf>
    <xf numFmtId="4" fontId="2" fillId="0" borderId="10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4" fontId="7" fillId="0" borderId="0" xfId="0" applyNumberFormat="1" applyFont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left" vertical="center"/>
    </xf>
    <xf numFmtId="4" fontId="6" fillId="0" borderId="9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left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left" vertical="center"/>
    </xf>
    <xf numFmtId="4" fontId="6" fillId="0" borderId="17" xfId="0" applyNumberFormat="1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4" fontId="6" fillId="0" borderId="19" xfId="0" applyNumberFormat="1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left" vertical="center"/>
    </xf>
    <xf numFmtId="4" fontId="6" fillId="0" borderId="22" xfId="0" applyNumberFormat="1" applyFont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justify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7"/>
  <sheetViews>
    <sheetView zoomScaleNormal="100" workbookViewId="0">
      <selection activeCell="H7" sqref="H7"/>
    </sheetView>
  </sheetViews>
  <sheetFormatPr defaultRowHeight="12.75" x14ac:dyDescent="0.2"/>
  <cols>
    <col min="1" max="1" width="43.7109375" style="38" customWidth="1"/>
    <col min="2" max="2" width="4.42578125" style="38" customWidth="1"/>
    <col min="3" max="3" width="9" style="39" customWidth="1"/>
    <col min="4" max="4" width="8.140625" style="40" customWidth="1"/>
    <col min="5" max="5" width="11.5703125" style="40" customWidth="1"/>
    <col min="6" max="6" width="13.140625" style="40" customWidth="1"/>
    <col min="7" max="16384" width="9.140625" style="38"/>
  </cols>
  <sheetData>
    <row r="1" spans="1:6" x14ac:dyDescent="0.2">
      <c r="A1" s="37" t="s">
        <v>251</v>
      </c>
    </row>
    <row r="3" spans="1:6" x14ac:dyDescent="0.2">
      <c r="A3" s="37" t="s">
        <v>42</v>
      </c>
    </row>
    <row r="4" spans="1:6" x14ac:dyDescent="0.2">
      <c r="A4" s="5"/>
      <c r="B4" s="5"/>
      <c r="C4" s="6"/>
      <c r="D4" s="4"/>
      <c r="E4" s="4"/>
      <c r="F4" s="4"/>
    </row>
    <row r="5" spans="1:6" ht="17.25" customHeight="1" x14ac:dyDescent="0.2">
      <c r="A5" s="2" t="s">
        <v>0</v>
      </c>
      <c r="B5" s="15"/>
      <c r="C5" s="13" t="s">
        <v>252</v>
      </c>
      <c r="D5" s="82" t="s">
        <v>253</v>
      </c>
      <c r="E5" s="82" t="s">
        <v>254</v>
      </c>
      <c r="F5" s="82" t="s">
        <v>255</v>
      </c>
    </row>
    <row r="6" spans="1:6" x14ac:dyDescent="0.2">
      <c r="A6" s="5"/>
      <c r="B6" s="5"/>
      <c r="C6" s="6"/>
      <c r="D6" s="4"/>
      <c r="E6" s="4"/>
      <c r="F6" s="4"/>
    </row>
    <row r="7" spans="1:6" ht="21" customHeight="1" x14ac:dyDescent="0.2">
      <c r="A7" s="5" t="s">
        <v>257</v>
      </c>
      <c r="B7" s="5"/>
      <c r="C7" s="6" t="s">
        <v>70</v>
      </c>
      <c r="D7" s="4">
        <v>300</v>
      </c>
      <c r="E7" s="4">
        <v>100</v>
      </c>
      <c r="F7" s="4">
        <f>D7*E7</f>
        <v>30000</v>
      </c>
    </row>
    <row r="8" spans="1:6" x14ac:dyDescent="0.2">
      <c r="A8" s="5"/>
      <c r="B8" s="5"/>
      <c r="C8" s="6"/>
      <c r="D8" s="4"/>
      <c r="E8" s="4"/>
      <c r="F8" s="4"/>
    </row>
    <row r="9" spans="1:6" ht="35.25" customHeight="1" x14ac:dyDescent="0.2">
      <c r="A9" s="5" t="s">
        <v>1</v>
      </c>
      <c r="B9" s="5"/>
      <c r="C9" s="6" t="s">
        <v>2</v>
      </c>
      <c r="D9" s="4">
        <v>1</v>
      </c>
      <c r="E9" s="4">
        <v>20000</v>
      </c>
      <c r="F9" s="4">
        <f t="shared" ref="F9:F11" si="0">D9*E9</f>
        <v>20000</v>
      </c>
    </row>
    <row r="10" spans="1:6" x14ac:dyDescent="0.2">
      <c r="A10" s="5"/>
      <c r="B10" s="5"/>
      <c r="C10" s="6"/>
      <c r="D10" s="4"/>
      <c r="E10" s="4"/>
      <c r="F10" s="4"/>
    </row>
    <row r="11" spans="1:6" ht="38.25" customHeight="1" x14ac:dyDescent="0.2">
      <c r="A11" s="3" t="s">
        <v>3</v>
      </c>
      <c r="B11" s="5"/>
      <c r="C11" s="6" t="s">
        <v>2</v>
      </c>
      <c r="D11" s="4">
        <v>1</v>
      </c>
      <c r="E11" s="4">
        <v>35000</v>
      </c>
      <c r="F11" s="4">
        <f t="shared" si="0"/>
        <v>35000</v>
      </c>
    </row>
    <row r="12" spans="1:6" x14ac:dyDescent="0.2">
      <c r="A12" s="5"/>
      <c r="B12" s="5"/>
      <c r="C12" s="6"/>
      <c r="D12" s="4"/>
      <c r="E12" s="1" t="s">
        <v>4</v>
      </c>
      <c r="F12" s="1">
        <f>SUM(F7:F11)</f>
        <v>85000</v>
      </c>
    </row>
    <row r="13" spans="1:6" x14ac:dyDescent="0.2">
      <c r="A13" s="5"/>
      <c r="B13" s="5"/>
      <c r="C13" s="6"/>
      <c r="D13" s="4"/>
      <c r="E13" s="4"/>
      <c r="F13" s="4"/>
    </row>
    <row r="14" spans="1:6" ht="21" customHeight="1" x14ac:dyDescent="0.2">
      <c r="A14" s="2" t="s">
        <v>5</v>
      </c>
      <c r="B14" s="15"/>
      <c r="C14" s="13" t="s">
        <v>252</v>
      </c>
      <c r="D14" s="82" t="s">
        <v>253</v>
      </c>
      <c r="E14" s="82" t="s">
        <v>254</v>
      </c>
      <c r="F14" s="82" t="s">
        <v>255</v>
      </c>
    </row>
    <row r="15" spans="1:6" x14ac:dyDescent="0.2">
      <c r="A15" s="5"/>
      <c r="B15" s="5"/>
      <c r="C15" s="6"/>
      <c r="D15" s="4"/>
      <c r="E15" s="4"/>
      <c r="F15" s="4"/>
    </row>
    <row r="16" spans="1:6" ht="96" customHeight="1" x14ac:dyDescent="0.2">
      <c r="A16" s="3" t="s">
        <v>55</v>
      </c>
      <c r="B16" s="5"/>
      <c r="C16" s="6" t="s">
        <v>56</v>
      </c>
      <c r="D16" s="4">
        <v>48.8</v>
      </c>
      <c r="E16" s="4">
        <v>750</v>
      </c>
      <c r="F16" s="4">
        <f>D16*E16</f>
        <v>36600</v>
      </c>
    </row>
    <row r="17" spans="1:6" x14ac:dyDescent="0.2">
      <c r="A17" s="5"/>
      <c r="B17" s="5"/>
      <c r="C17" s="6"/>
      <c r="D17" s="4"/>
      <c r="E17" s="4"/>
      <c r="F17" s="4"/>
    </row>
    <row r="18" spans="1:6" ht="80.25" customHeight="1" x14ac:dyDescent="0.2">
      <c r="A18" s="5" t="s">
        <v>6</v>
      </c>
      <c r="B18" s="5"/>
      <c r="C18" s="6" t="s">
        <v>56</v>
      </c>
      <c r="D18" s="4">
        <v>29.3</v>
      </c>
      <c r="E18" s="4">
        <v>3000</v>
      </c>
      <c r="F18" s="4">
        <f>D18*E18</f>
        <v>87900</v>
      </c>
    </row>
    <row r="19" spans="1:6" x14ac:dyDescent="0.2">
      <c r="A19" s="5"/>
      <c r="B19" s="5"/>
      <c r="C19" s="6"/>
      <c r="D19" s="4"/>
      <c r="E19" s="4"/>
      <c r="F19" s="4"/>
    </row>
    <row r="20" spans="1:6" ht="32.25" customHeight="1" x14ac:dyDescent="0.2">
      <c r="A20" s="5" t="s">
        <v>7</v>
      </c>
      <c r="B20" s="5"/>
      <c r="C20" s="6" t="s">
        <v>56</v>
      </c>
      <c r="D20" s="4">
        <v>63</v>
      </c>
      <c r="E20" s="4">
        <v>350</v>
      </c>
      <c r="F20" s="4">
        <f>D20*E20</f>
        <v>22050</v>
      </c>
    </row>
    <row r="21" spans="1:6" x14ac:dyDescent="0.2">
      <c r="A21" s="5"/>
      <c r="B21" s="5"/>
      <c r="C21" s="6"/>
      <c r="D21" s="4"/>
      <c r="E21" s="1" t="s">
        <v>4</v>
      </c>
      <c r="F21" s="1">
        <f>SUM(F15:F20)</f>
        <v>146550</v>
      </c>
    </row>
    <row r="22" spans="1:6" x14ac:dyDescent="0.2">
      <c r="A22" s="5"/>
      <c r="B22" s="5"/>
      <c r="C22" s="6"/>
      <c r="D22" s="4"/>
      <c r="E22" s="1"/>
      <c r="F22" s="1"/>
    </row>
    <row r="23" spans="1:6" ht="18" customHeight="1" x14ac:dyDescent="0.2">
      <c r="A23" s="2" t="s">
        <v>8</v>
      </c>
      <c r="B23" s="15"/>
      <c r="C23" s="13" t="s">
        <v>252</v>
      </c>
      <c r="D23" s="82" t="s">
        <v>253</v>
      </c>
      <c r="E23" s="82" t="s">
        <v>254</v>
      </c>
      <c r="F23" s="82" t="s">
        <v>255</v>
      </c>
    </row>
    <row r="24" spans="1:6" x14ac:dyDescent="0.2">
      <c r="A24" s="5"/>
      <c r="B24" s="5"/>
      <c r="C24" s="6"/>
      <c r="D24" s="4"/>
      <c r="E24" s="4"/>
      <c r="F24" s="4"/>
    </row>
    <row r="25" spans="1:6" ht="35.25" customHeight="1" x14ac:dyDescent="0.2">
      <c r="A25" s="5" t="s">
        <v>9</v>
      </c>
      <c r="B25" s="5"/>
      <c r="C25" s="6" t="s">
        <v>56</v>
      </c>
      <c r="D25" s="4">
        <v>0.65</v>
      </c>
      <c r="E25" s="4">
        <v>16000</v>
      </c>
      <c r="F25" s="4">
        <f>D25*E25</f>
        <v>10400</v>
      </c>
    </row>
    <row r="26" spans="1:6" x14ac:dyDescent="0.2">
      <c r="A26" s="5"/>
      <c r="B26" s="5"/>
      <c r="C26" s="6"/>
      <c r="D26" s="4"/>
      <c r="E26" s="4"/>
      <c r="F26" s="4"/>
    </row>
    <row r="27" spans="1:6" ht="61.5" customHeight="1" x14ac:dyDescent="0.2">
      <c r="A27" s="5" t="s">
        <v>54</v>
      </c>
      <c r="B27" s="5"/>
      <c r="C27" s="6" t="s">
        <v>70</v>
      </c>
      <c r="D27" s="4">
        <v>65.599999999999994</v>
      </c>
      <c r="E27" s="4">
        <v>2200</v>
      </c>
      <c r="F27" s="4">
        <f>D27*E27</f>
        <v>144320</v>
      </c>
    </row>
    <row r="28" spans="1:6" x14ac:dyDescent="0.2">
      <c r="A28" s="5"/>
      <c r="B28" s="5"/>
      <c r="C28" s="6"/>
      <c r="D28" s="4"/>
      <c r="E28" s="4"/>
      <c r="F28" s="4"/>
    </row>
    <row r="29" spans="1:6" ht="40.5" customHeight="1" x14ac:dyDescent="0.2">
      <c r="A29" s="5" t="s">
        <v>53</v>
      </c>
      <c r="B29" s="5"/>
      <c r="C29" s="6" t="s">
        <v>56</v>
      </c>
      <c r="D29" s="4">
        <v>18</v>
      </c>
      <c r="E29" s="4">
        <v>15000</v>
      </c>
      <c r="F29" s="4">
        <f>D29*E29</f>
        <v>270000</v>
      </c>
    </row>
    <row r="30" spans="1:6" x14ac:dyDescent="0.2">
      <c r="A30" s="5"/>
      <c r="B30" s="5"/>
      <c r="C30" s="6"/>
      <c r="D30" s="4"/>
      <c r="E30" s="4"/>
      <c r="F30" s="4"/>
    </row>
    <row r="31" spans="1:6" x14ac:dyDescent="0.2">
      <c r="A31" s="86" t="s">
        <v>57</v>
      </c>
      <c r="B31" s="85"/>
      <c r="C31" s="83" t="s">
        <v>56</v>
      </c>
      <c r="D31" s="84">
        <v>9.3000000000000007</v>
      </c>
      <c r="E31" s="84">
        <v>15000</v>
      </c>
      <c r="F31" s="84">
        <f>D31*E31</f>
        <v>139500</v>
      </c>
    </row>
    <row r="32" spans="1:6" x14ac:dyDescent="0.2">
      <c r="A32" s="86"/>
      <c r="B32" s="85"/>
      <c r="C32" s="83"/>
      <c r="D32" s="84"/>
      <c r="E32" s="84"/>
      <c r="F32" s="84"/>
    </row>
    <row r="33" spans="1:6" x14ac:dyDescent="0.2">
      <c r="A33" s="5"/>
      <c r="B33" s="5"/>
      <c r="C33" s="6"/>
      <c r="D33" s="4"/>
      <c r="E33" s="4"/>
      <c r="F33" s="4"/>
    </row>
    <row r="34" spans="1:6" ht="25.5" x14ac:dyDescent="0.2">
      <c r="A34" s="5" t="s">
        <v>58</v>
      </c>
      <c r="B34" s="5"/>
      <c r="C34" s="6"/>
      <c r="D34" s="4"/>
      <c r="E34" s="4"/>
      <c r="F34" s="4"/>
    </row>
    <row r="35" spans="1:6" x14ac:dyDescent="0.2">
      <c r="A35" s="5"/>
      <c r="B35" s="5"/>
      <c r="C35" s="6" t="s">
        <v>10</v>
      </c>
      <c r="D35" s="4">
        <v>1360</v>
      </c>
      <c r="E35" s="4">
        <v>120</v>
      </c>
      <c r="F35" s="4">
        <f>D35*E35</f>
        <v>163200</v>
      </c>
    </row>
    <row r="36" spans="1:6" x14ac:dyDescent="0.2">
      <c r="A36" s="5" t="s">
        <v>11</v>
      </c>
      <c r="B36" s="5"/>
      <c r="C36" s="6" t="s">
        <v>10</v>
      </c>
      <c r="D36" s="4">
        <v>450</v>
      </c>
      <c r="E36" s="4">
        <v>120</v>
      </c>
      <c r="F36" s="4">
        <f>D36*E36</f>
        <v>54000</v>
      </c>
    </row>
    <row r="37" spans="1:6" x14ac:dyDescent="0.2">
      <c r="A37" s="5"/>
      <c r="B37" s="5"/>
      <c r="C37" s="6"/>
      <c r="D37" s="1"/>
      <c r="E37" s="1" t="s">
        <v>4</v>
      </c>
      <c r="F37" s="1">
        <f>SUM(F24:F36)</f>
        <v>781420</v>
      </c>
    </row>
    <row r="38" spans="1:6" x14ac:dyDescent="0.2">
      <c r="A38" s="5"/>
      <c r="B38" s="5"/>
      <c r="C38" s="6"/>
      <c r="D38" s="4"/>
      <c r="E38" s="4"/>
      <c r="F38" s="4"/>
    </row>
    <row r="39" spans="1:6" ht="25.5" x14ac:dyDescent="0.2">
      <c r="A39" s="2" t="s">
        <v>12</v>
      </c>
      <c r="B39" s="15"/>
      <c r="C39" s="13" t="s">
        <v>252</v>
      </c>
      <c r="D39" s="82" t="s">
        <v>253</v>
      </c>
      <c r="E39" s="82" t="s">
        <v>254</v>
      </c>
      <c r="F39" s="82" t="s">
        <v>255</v>
      </c>
    </row>
    <row r="40" spans="1:6" x14ac:dyDescent="0.2">
      <c r="A40" s="5"/>
      <c r="B40" s="5"/>
      <c r="C40" s="6"/>
      <c r="D40" s="4"/>
      <c r="E40" s="4"/>
      <c r="F40" s="4"/>
    </row>
    <row r="41" spans="1:6" x14ac:dyDescent="0.2">
      <c r="A41" s="85" t="s">
        <v>59</v>
      </c>
      <c r="B41" s="85"/>
      <c r="C41" s="83" t="s">
        <v>56</v>
      </c>
      <c r="D41" s="84">
        <v>42.2</v>
      </c>
      <c r="E41" s="84">
        <v>13000</v>
      </c>
      <c r="F41" s="84">
        <f>D41*E41</f>
        <v>548600</v>
      </c>
    </row>
    <row r="42" spans="1:6" x14ac:dyDescent="0.2">
      <c r="A42" s="85"/>
      <c r="B42" s="85"/>
      <c r="C42" s="83"/>
      <c r="D42" s="84"/>
      <c r="E42" s="84"/>
      <c r="F42" s="84"/>
    </row>
    <row r="43" spans="1:6" x14ac:dyDescent="0.2">
      <c r="A43" s="5"/>
      <c r="B43" s="5"/>
      <c r="C43" s="6"/>
      <c r="D43" s="4"/>
      <c r="E43" s="4"/>
      <c r="F43" s="4"/>
    </row>
    <row r="44" spans="1:6" x14ac:dyDescent="0.2">
      <c r="A44" s="85" t="s">
        <v>60</v>
      </c>
      <c r="B44" s="85"/>
      <c r="C44" s="83"/>
      <c r="D44" s="84">
        <v>15</v>
      </c>
      <c r="E44" s="84">
        <v>1350</v>
      </c>
      <c r="F44" s="84">
        <f>D44*E44</f>
        <v>20250</v>
      </c>
    </row>
    <row r="45" spans="1:6" x14ac:dyDescent="0.2">
      <c r="A45" s="85"/>
      <c r="B45" s="85"/>
      <c r="C45" s="83"/>
      <c r="D45" s="84"/>
      <c r="E45" s="84"/>
      <c r="F45" s="84"/>
    </row>
    <row r="46" spans="1:6" x14ac:dyDescent="0.2">
      <c r="A46" s="5"/>
      <c r="B46" s="5"/>
      <c r="C46" s="6"/>
      <c r="D46" s="4"/>
      <c r="E46" s="4"/>
      <c r="F46" s="4"/>
    </row>
    <row r="47" spans="1:6" x14ac:dyDescent="0.2">
      <c r="A47" s="5" t="s">
        <v>13</v>
      </c>
      <c r="B47" s="5"/>
      <c r="C47" s="6" t="s">
        <v>14</v>
      </c>
      <c r="D47" s="4">
        <v>455.2</v>
      </c>
      <c r="E47" s="4">
        <v>650</v>
      </c>
      <c r="F47" s="4">
        <f>D47*E47</f>
        <v>295880</v>
      </c>
    </row>
    <row r="48" spans="1:6" x14ac:dyDescent="0.2">
      <c r="A48" s="5"/>
      <c r="B48" s="5"/>
      <c r="C48" s="6"/>
      <c r="D48" s="4"/>
      <c r="E48" s="1" t="s">
        <v>4</v>
      </c>
      <c r="F48" s="1">
        <f>SUM(F40:F47)</f>
        <v>864730</v>
      </c>
    </row>
    <row r="49" spans="1:6" x14ac:dyDescent="0.2">
      <c r="A49" s="5"/>
      <c r="B49" s="5"/>
      <c r="C49" s="6"/>
      <c r="D49" s="4"/>
      <c r="E49" s="4"/>
      <c r="F49" s="4"/>
    </row>
    <row r="50" spans="1:6" ht="25.5" x14ac:dyDescent="0.2">
      <c r="A50" s="2" t="s">
        <v>15</v>
      </c>
      <c r="B50" s="15"/>
      <c r="C50" s="13" t="s">
        <v>252</v>
      </c>
      <c r="D50" s="82" t="s">
        <v>253</v>
      </c>
      <c r="E50" s="82" t="s">
        <v>254</v>
      </c>
      <c r="F50" s="82" t="s">
        <v>255</v>
      </c>
    </row>
    <row r="51" spans="1:6" x14ac:dyDescent="0.2">
      <c r="A51" s="5"/>
      <c r="B51" s="5"/>
      <c r="C51" s="6"/>
      <c r="D51" s="4"/>
      <c r="E51" s="4"/>
      <c r="F51" s="4"/>
    </row>
    <row r="52" spans="1:6" ht="38.25" x14ac:dyDescent="0.2">
      <c r="A52" s="5" t="s">
        <v>16</v>
      </c>
      <c r="B52" s="5"/>
      <c r="C52" s="6" t="s">
        <v>14</v>
      </c>
      <c r="D52" s="4">
        <v>29.6</v>
      </c>
      <c r="E52" s="4">
        <v>2100</v>
      </c>
      <c r="F52" s="4">
        <f>D52*E52</f>
        <v>62160</v>
      </c>
    </row>
    <row r="53" spans="1:6" x14ac:dyDescent="0.2">
      <c r="A53" s="85" t="s">
        <v>61</v>
      </c>
      <c r="B53" s="85"/>
      <c r="C53" s="83" t="s">
        <v>14</v>
      </c>
      <c r="D53" s="84">
        <v>5.7</v>
      </c>
      <c r="E53" s="84">
        <v>2600</v>
      </c>
      <c r="F53" s="84">
        <f>D53*E53</f>
        <v>14820</v>
      </c>
    </row>
    <row r="54" spans="1:6" x14ac:dyDescent="0.2">
      <c r="A54" s="85"/>
      <c r="B54" s="85"/>
      <c r="C54" s="83"/>
      <c r="D54" s="84"/>
      <c r="E54" s="84"/>
      <c r="F54" s="84"/>
    </row>
    <row r="55" spans="1:6" x14ac:dyDescent="0.2">
      <c r="A55" s="5"/>
      <c r="B55" s="5"/>
      <c r="C55" s="6"/>
      <c r="D55" s="4"/>
      <c r="E55" s="1" t="s">
        <v>4</v>
      </c>
      <c r="F55" s="1">
        <f>SUM(F51:F54)</f>
        <v>76980</v>
      </c>
    </row>
    <row r="56" spans="1:6" x14ac:dyDescent="0.2">
      <c r="A56" s="5"/>
      <c r="B56" s="5"/>
      <c r="C56" s="6"/>
      <c r="D56" s="4"/>
      <c r="E56" s="4"/>
      <c r="F56" s="4"/>
    </row>
    <row r="57" spans="1:6" ht="25.5" x14ac:dyDescent="0.2">
      <c r="A57" s="2" t="s">
        <v>17</v>
      </c>
      <c r="B57" s="15"/>
      <c r="C57" s="13" t="s">
        <v>252</v>
      </c>
      <c r="D57" s="82" t="s">
        <v>253</v>
      </c>
      <c r="E57" s="82" t="s">
        <v>254</v>
      </c>
      <c r="F57" s="82" t="s">
        <v>255</v>
      </c>
    </row>
    <row r="58" spans="1:6" x14ac:dyDescent="0.2">
      <c r="A58" s="5"/>
      <c r="B58" s="5"/>
      <c r="C58" s="6"/>
      <c r="D58" s="4"/>
      <c r="E58" s="4"/>
      <c r="F58" s="4"/>
    </row>
    <row r="59" spans="1:6" ht="25.5" x14ac:dyDescent="0.2">
      <c r="A59" s="7" t="s">
        <v>18</v>
      </c>
      <c r="B59" s="5"/>
      <c r="C59" s="6" t="s">
        <v>14</v>
      </c>
      <c r="D59" s="4">
        <v>285</v>
      </c>
      <c r="E59" s="4">
        <v>350</v>
      </c>
      <c r="F59" s="4">
        <f>D59*E59</f>
        <v>99750</v>
      </c>
    </row>
    <row r="60" spans="1:6" x14ac:dyDescent="0.2">
      <c r="A60" s="5"/>
      <c r="B60" s="5"/>
      <c r="C60" s="6"/>
      <c r="D60" s="4"/>
      <c r="E60" s="1" t="s">
        <v>4</v>
      </c>
      <c r="F60" s="1">
        <f>SUM(F58:F59)</f>
        <v>99750</v>
      </c>
    </row>
    <row r="61" spans="1:6" x14ac:dyDescent="0.2">
      <c r="A61" s="5"/>
      <c r="B61" s="5"/>
      <c r="C61" s="6"/>
      <c r="D61" s="4"/>
      <c r="E61" s="1"/>
      <c r="F61" s="1"/>
    </row>
    <row r="62" spans="1:6" ht="25.5" x14ac:dyDescent="0.2">
      <c r="A62" s="2" t="s">
        <v>19</v>
      </c>
      <c r="B62" s="15"/>
      <c r="C62" s="13" t="s">
        <v>252</v>
      </c>
      <c r="D62" s="82" t="s">
        <v>253</v>
      </c>
      <c r="E62" s="82" t="s">
        <v>254</v>
      </c>
      <c r="F62" s="82" t="s">
        <v>255</v>
      </c>
    </row>
    <row r="63" spans="1:6" x14ac:dyDescent="0.2">
      <c r="A63" s="5"/>
      <c r="B63" s="5"/>
      <c r="C63" s="6"/>
      <c r="D63" s="4"/>
      <c r="E63" s="4"/>
      <c r="F63" s="4"/>
    </row>
    <row r="64" spans="1:6" ht="38.25" x14ac:dyDescent="0.2">
      <c r="A64" s="9" t="s">
        <v>62</v>
      </c>
      <c r="B64" s="5"/>
      <c r="C64" s="6" t="s">
        <v>10</v>
      </c>
      <c r="D64" s="4">
        <v>1350</v>
      </c>
      <c r="E64" s="4">
        <v>160</v>
      </c>
      <c r="F64" s="4">
        <f>D64*E64</f>
        <v>216000</v>
      </c>
    </row>
    <row r="65" spans="1:6" x14ac:dyDescent="0.2">
      <c r="A65" s="5"/>
      <c r="B65" s="5"/>
      <c r="C65" s="6"/>
      <c r="D65" s="4"/>
      <c r="E65" s="1" t="s">
        <v>4</v>
      </c>
      <c r="F65" s="1">
        <f>SUM(F63:F64)</f>
        <v>216000</v>
      </c>
    </row>
    <row r="66" spans="1:6" x14ac:dyDescent="0.2">
      <c r="A66" s="5"/>
      <c r="B66" s="5"/>
      <c r="C66" s="6"/>
      <c r="D66" s="4"/>
      <c r="E66" s="4"/>
      <c r="F66" s="4"/>
    </row>
    <row r="67" spans="1:6" ht="25.5" x14ac:dyDescent="0.2">
      <c r="A67" s="2" t="s">
        <v>20</v>
      </c>
      <c r="B67" s="15"/>
      <c r="C67" s="13" t="s">
        <v>252</v>
      </c>
      <c r="D67" s="82" t="s">
        <v>253</v>
      </c>
      <c r="E67" s="82" t="s">
        <v>254</v>
      </c>
      <c r="F67" s="82" t="s">
        <v>255</v>
      </c>
    </row>
    <row r="68" spans="1:6" x14ac:dyDescent="0.2">
      <c r="A68" s="41"/>
      <c r="B68" s="16"/>
      <c r="C68" s="17"/>
      <c r="D68" s="18"/>
      <c r="E68" s="18"/>
      <c r="F68" s="18"/>
    </row>
    <row r="69" spans="1:6" ht="38.25" customHeight="1" x14ac:dyDescent="0.2">
      <c r="A69" s="9" t="s">
        <v>63</v>
      </c>
      <c r="B69" s="5"/>
      <c r="C69" s="6" t="s">
        <v>14</v>
      </c>
      <c r="D69" s="4">
        <v>152.6</v>
      </c>
      <c r="E69" s="4">
        <v>700</v>
      </c>
      <c r="F69" s="4">
        <f>D69*E69</f>
        <v>106820</v>
      </c>
    </row>
    <row r="70" spans="1:6" x14ac:dyDescent="0.2">
      <c r="A70" s="5"/>
      <c r="B70" s="5"/>
      <c r="C70" s="6"/>
      <c r="D70" s="4"/>
      <c r="E70" s="1" t="s">
        <v>4</v>
      </c>
      <c r="F70" s="1">
        <f>SUM(F69)</f>
        <v>106820</v>
      </c>
    </row>
    <row r="71" spans="1:6" x14ac:dyDescent="0.2">
      <c r="A71" s="5"/>
      <c r="B71" s="5"/>
      <c r="C71" s="6"/>
      <c r="D71" s="4"/>
      <c r="E71" s="4"/>
      <c r="F71" s="4"/>
    </row>
    <row r="72" spans="1:6" ht="25.5" x14ac:dyDescent="0.2">
      <c r="A72" s="2" t="s">
        <v>21</v>
      </c>
      <c r="B72" s="15"/>
      <c r="C72" s="13" t="s">
        <v>252</v>
      </c>
      <c r="D72" s="82" t="s">
        <v>253</v>
      </c>
      <c r="E72" s="82" t="s">
        <v>254</v>
      </c>
      <c r="F72" s="82" t="s">
        <v>255</v>
      </c>
    </row>
    <row r="73" spans="1:6" x14ac:dyDescent="0.2">
      <c r="A73" s="5"/>
      <c r="B73" s="5"/>
      <c r="C73" s="6"/>
      <c r="D73" s="4"/>
      <c r="E73" s="4"/>
      <c r="F73" s="4"/>
    </row>
    <row r="74" spans="1:6" ht="63" customHeight="1" x14ac:dyDescent="0.2">
      <c r="A74" s="10" t="s">
        <v>64</v>
      </c>
      <c r="B74" s="5"/>
      <c r="C74" s="6" t="s">
        <v>70</v>
      </c>
      <c r="D74" s="4">
        <v>88</v>
      </c>
      <c r="E74" s="4">
        <v>2000</v>
      </c>
      <c r="F74" s="4">
        <f>D74*E74</f>
        <v>176000</v>
      </c>
    </row>
    <row r="75" spans="1:6" x14ac:dyDescent="0.2">
      <c r="A75" s="5"/>
      <c r="B75" s="5"/>
      <c r="C75" s="6"/>
      <c r="D75" s="4"/>
      <c r="E75" s="1" t="s">
        <v>4</v>
      </c>
      <c r="F75" s="1">
        <f>SUM(F73:F74)</f>
        <v>176000</v>
      </c>
    </row>
    <row r="76" spans="1:6" x14ac:dyDescent="0.2">
      <c r="A76" s="5"/>
      <c r="B76" s="5"/>
      <c r="C76" s="6"/>
      <c r="D76" s="4"/>
      <c r="E76" s="4"/>
      <c r="F76" s="4"/>
    </row>
    <row r="77" spans="1:6" ht="25.5" x14ac:dyDescent="0.2">
      <c r="A77" s="2" t="s">
        <v>22</v>
      </c>
      <c r="B77" s="15"/>
      <c r="C77" s="13" t="s">
        <v>252</v>
      </c>
      <c r="D77" s="82" t="s">
        <v>253</v>
      </c>
      <c r="E77" s="82" t="s">
        <v>254</v>
      </c>
      <c r="F77" s="82" t="s">
        <v>255</v>
      </c>
    </row>
    <row r="78" spans="1:6" x14ac:dyDescent="0.2">
      <c r="A78" s="5"/>
      <c r="B78" s="5"/>
      <c r="C78" s="6"/>
      <c r="D78" s="4"/>
      <c r="E78" s="4"/>
      <c r="F78" s="4"/>
    </row>
    <row r="79" spans="1:6" ht="40.5" customHeight="1" x14ac:dyDescent="0.2">
      <c r="A79" s="9" t="s">
        <v>65</v>
      </c>
      <c r="B79" s="5"/>
      <c r="C79" s="6" t="s">
        <v>23</v>
      </c>
      <c r="D79" s="4">
        <v>11</v>
      </c>
      <c r="E79" s="4">
        <v>900</v>
      </c>
      <c r="F79" s="4">
        <f>D79*E79</f>
        <v>9900</v>
      </c>
    </row>
    <row r="80" spans="1:6" x14ac:dyDescent="0.2">
      <c r="A80" s="5"/>
      <c r="B80" s="5"/>
      <c r="C80" s="6"/>
      <c r="D80" s="4"/>
      <c r="E80" s="4"/>
      <c r="F80" s="4"/>
    </row>
    <row r="81" spans="1:6" ht="25.5" x14ac:dyDescent="0.2">
      <c r="A81" s="3" t="s">
        <v>66</v>
      </c>
      <c r="B81" s="5"/>
      <c r="C81" s="6" t="s">
        <v>23</v>
      </c>
      <c r="D81" s="4">
        <v>4.5</v>
      </c>
      <c r="E81" s="4">
        <v>900</v>
      </c>
      <c r="F81" s="4">
        <f>D81*E81</f>
        <v>4050</v>
      </c>
    </row>
    <row r="82" spans="1:6" x14ac:dyDescent="0.2">
      <c r="A82" s="5"/>
      <c r="B82" s="5"/>
      <c r="C82" s="6"/>
      <c r="D82" s="4"/>
      <c r="E82" s="1" t="s">
        <v>4</v>
      </c>
      <c r="F82" s="1">
        <f>SUM(F78:F81)</f>
        <v>13950</v>
      </c>
    </row>
    <row r="83" spans="1:6" x14ac:dyDescent="0.2">
      <c r="A83" s="5"/>
      <c r="B83" s="5"/>
      <c r="C83" s="6"/>
      <c r="D83" s="4"/>
      <c r="E83" s="4"/>
      <c r="F83" s="4"/>
    </row>
    <row r="84" spans="1:6" ht="25.5" x14ac:dyDescent="0.2">
      <c r="A84" s="2" t="s">
        <v>24</v>
      </c>
      <c r="B84" s="15"/>
      <c r="C84" s="13" t="s">
        <v>252</v>
      </c>
      <c r="D84" s="82" t="s">
        <v>253</v>
      </c>
      <c r="E84" s="82" t="s">
        <v>254</v>
      </c>
      <c r="F84" s="82" t="s">
        <v>255</v>
      </c>
    </row>
    <row r="85" spans="1:6" x14ac:dyDescent="0.2">
      <c r="A85" s="5"/>
      <c r="B85" s="5"/>
      <c r="C85" s="6"/>
      <c r="D85" s="4"/>
      <c r="E85" s="4"/>
      <c r="F85" s="4"/>
    </row>
    <row r="86" spans="1:6" ht="38.25" x14ac:dyDescent="0.2">
      <c r="A86" s="3" t="s">
        <v>67</v>
      </c>
      <c r="B86" s="5"/>
      <c r="C86" s="6" t="s">
        <v>25</v>
      </c>
      <c r="D86" s="4">
        <v>5</v>
      </c>
      <c r="E86" s="4">
        <v>1600</v>
      </c>
      <c r="F86" s="4">
        <f>D86*E86</f>
        <v>8000</v>
      </c>
    </row>
    <row r="87" spans="1:6" x14ac:dyDescent="0.2">
      <c r="A87" s="5"/>
      <c r="B87" s="5"/>
      <c r="C87" s="6"/>
      <c r="D87" s="4"/>
      <c r="E87" s="4"/>
      <c r="F87" s="4"/>
    </row>
    <row r="88" spans="1:6" ht="25.5" x14ac:dyDescent="0.2">
      <c r="A88" s="3" t="s">
        <v>26</v>
      </c>
      <c r="B88" s="5"/>
      <c r="C88" s="6"/>
      <c r="D88" s="4"/>
      <c r="E88" s="4"/>
      <c r="F88" s="4"/>
    </row>
    <row r="89" spans="1:6" x14ac:dyDescent="0.2">
      <c r="A89" s="5" t="s">
        <v>27</v>
      </c>
      <c r="B89" s="5"/>
      <c r="C89" s="6" t="s">
        <v>25</v>
      </c>
      <c r="D89" s="4">
        <v>1</v>
      </c>
      <c r="E89" s="4">
        <v>12000</v>
      </c>
      <c r="F89" s="4">
        <f>D89*E89</f>
        <v>12000</v>
      </c>
    </row>
    <row r="90" spans="1:6" x14ac:dyDescent="0.2">
      <c r="A90" s="5" t="s">
        <v>28</v>
      </c>
      <c r="B90" s="5"/>
      <c r="C90" s="6" t="s">
        <v>25</v>
      </c>
      <c r="D90" s="4">
        <v>1</v>
      </c>
      <c r="E90" s="4">
        <v>32000</v>
      </c>
      <c r="F90" s="4">
        <f>D90*E90</f>
        <v>32000</v>
      </c>
    </row>
    <row r="91" spans="1:6" x14ac:dyDescent="0.2">
      <c r="A91" s="5"/>
      <c r="B91" s="5"/>
      <c r="C91" s="6"/>
      <c r="D91" s="4"/>
      <c r="E91" s="4"/>
      <c r="F91" s="4"/>
    </row>
    <row r="92" spans="1:6" ht="25.5" x14ac:dyDescent="0.2">
      <c r="A92" s="3" t="s">
        <v>68</v>
      </c>
      <c r="B92" s="5"/>
      <c r="C92" s="6"/>
      <c r="D92" s="4"/>
      <c r="E92" s="4"/>
      <c r="F92" s="4"/>
    </row>
    <row r="93" spans="1:6" x14ac:dyDescent="0.2">
      <c r="A93" s="5" t="s">
        <v>29</v>
      </c>
      <c r="B93" s="5"/>
      <c r="C93" s="6" t="s">
        <v>25</v>
      </c>
      <c r="D93" s="4">
        <v>2</v>
      </c>
      <c r="E93" s="4">
        <v>8500</v>
      </c>
      <c r="F93" s="4">
        <f>D93*E93</f>
        <v>17000</v>
      </c>
    </row>
    <row r="94" spans="1:6" x14ac:dyDescent="0.2">
      <c r="A94" s="5"/>
      <c r="B94" s="5"/>
      <c r="C94" s="6"/>
      <c r="D94" s="4"/>
      <c r="E94" s="1" t="s">
        <v>4</v>
      </c>
      <c r="F94" s="1">
        <f>SUM(F85:F93)</f>
        <v>69000</v>
      </c>
    </row>
    <row r="95" spans="1:6" x14ac:dyDescent="0.2">
      <c r="A95" s="5"/>
      <c r="B95" s="5"/>
      <c r="C95" s="6"/>
      <c r="D95" s="4"/>
      <c r="E95" s="1"/>
      <c r="F95" s="1"/>
    </row>
    <row r="96" spans="1:6" ht="25.5" x14ac:dyDescent="0.2">
      <c r="A96" s="2" t="s">
        <v>30</v>
      </c>
      <c r="B96" s="15"/>
      <c r="C96" s="13" t="s">
        <v>252</v>
      </c>
      <c r="D96" s="82" t="s">
        <v>253</v>
      </c>
      <c r="E96" s="82" t="s">
        <v>254</v>
      </c>
      <c r="F96" s="82" t="s">
        <v>255</v>
      </c>
    </row>
    <row r="97" spans="1:6" x14ac:dyDescent="0.2">
      <c r="A97" s="5"/>
      <c r="B97" s="5"/>
      <c r="C97" s="6"/>
      <c r="D97" s="4"/>
      <c r="E97" s="4"/>
      <c r="F97" s="4"/>
    </row>
    <row r="98" spans="1:6" ht="25.5" x14ac:dyDescent="0.2">
      <c r="A98" s="3" t="s">
        <v>31</v>
      </c>
      <c r="B98" s="5"/>
      <c r="C98" s="6" t="s">
        <v>23</v>
      </c>
      <c r="D98" s="4">
        <v>15</v>
      </c>
      <c r="E98" s="4">
        <v>650</v>
      </c>
      <c r="F98" s="4">
        <f>D98*E98</f>
        <v>9750</v>
      </c>
    </row>
    <row r="99" spans="1:6" x14ac:dyDescent="0.2">
      <c r="A99" s="5"/>
      <c r="B99" s="5"/>
      <c r="C99" s="6"/>
      <c r="D99" s="4"/>
      <c r="E99" s="4"/>
      <c r="F99" s="4"/>
    </row>
    <row r="100" spans="1:6" ht="25.5" x14ac:dyDescent="0.2">
      <c r="A100" s="5" t="s">
        <v>32</v>
      </c>
      <c r="B100" s="5"/>
      <c r="C100" s="6"/>
      <c r="D100" s="4"/>
      <c r="E100" s="4"/>
      <c r="F100" s="4"/>
    </row>
    <row r="101" spans="1:6" x14ac:dyDescent="0.2">
      <c r="A101" s="5" t="s">
        <v>33</v>
      </c>
      <c r="B101" s="5"/>
      <c r="C101" s="6" t="s">
        <v>23</v>
      </c>
      <c r="D101" s="4">
        <v>7</v>
      </c>
      <c r="E101" s="4">
        <v>450</v>
      </c>
      <c r="F101" s="4">
        <f>D101*E101</f>
        <v>3150</v>
      </c>
    </row>
    <row r="102" spans="1:6" x14ac:dyDescent="0.2">
      <c r="A102" s="5" t="s">
        <v>34</v>
      </c>
      <c r="B102" s="5"/>
      <c r="C102" s="6" t="s">
        <v>23</v>
      </c>
      <c r="D102" s="4">
        <v>1</v>
      </c>
      <c r="E102" s="4">
        <v>250</v>
      </c>
      <c r="F102" s="4">
        <f>D102*E102</f>
        <v>250</v>
      </c>
    </row>
    <row r="103" spans="1:6" x14ac:dyDescent="0.2">
      <c r="A103" s="5"/>
      <c r="B103" s="5"/>
      <c r="C103" s="6"/>
      <c r="D103" s="4"/>
      <c r="E103" s="4"/>
      <c r="F103" s="4"/>
    </row>
    <row r="104" spans="1:6" x14ac:dyDescent="0.2">
      <c r="A104" s="5" t="s">
        <v>35</v>
      </c>
      <c r="B104" s="5"/>
      <c r="C104" s="6"/>
      <c r="D104" s="4"/>
      <c r="E104" s="4"/>
      <c r="F104" s="4"/>
    </row>
    <row r="105" spans="1:6" x14ac:dyDescent="0.2">
      <c r="A105" s="5" t="s">
        <v>36</v>
      </c>
      <c r="B105" s="5"/>
      <c r="C105" s="6" t="s">
        <v>25</v>
      </c>
      <c r="D105" s="4">
        <v>1</v>
      </c>
      <c r="E105" s="4">
        <v>15600</v>
      </c>
      <c r="F105" s="4">
        <f>D105*E105</f>
        <v>15600</v>
      </c>
    </row>
    <row r="106" spans="1:6" x14ac:dyDescent="0.2">
      <c r="A106" s="5" t="s">
        <v>37</v>
      </c>
      <c r="B106" s="5"/>
      <c r="C106" s="6" t="s">
        <v>25</v>
      </c>
      <c r="D106" s="4">
        <v>1</v>
      </c>
      <c r="E106" s="4">
        <v>7500</v>
      </c>
      <c r="F106" s="4">
        <f>D106*E106</f>
        <v>7500</v>
      </c>
    </row>
    <row r="107" spans="1:6" x14ac:dyDescent="0.2">
      <c r="A107" s="5"/>
      <c r="B107" s="5"/>
      <c r="C107" s="6"/>
      <c r="D107" s="4"/>
      <c r="E107" s="1" t="s">
        <v>4</v>
      </c>
      <c r="F107" s="1">
        <f>SUM(F97:F106)</f>
        <v>36250</v>
      </c>
    </row>
    <row r="108" spans="1:6" x14ac:dyDescent="0.2">
      <c r="A108" s="5"/>
      <c r="B108" s="5"/>
      <c r="C108" s="6"/>
      <c r="D108" s="4"/>
      <c r="E108" s="4"/>
      <c r="F108" s="4"/>
    </row>
    <row r="109" spans="1:6" s="42" customFormat="1" ht="25.5" x14ac:dyDescent="0.2">
      <c r="A109" s="2" t="s">
        <v>235</v>
      </c>
      <c r="B109" s="2"/>
      <c r="C109" s="13" t="s">
        <v>252</v>
      </c>
      <c r="D109" s="82" t="s">
        <v>253</v>
      </c>
      <c r="E109" s="82" t="s">
        <v>254</v>
      </c>
      <c r="F109" s="82" t="s">
        <v>255</v>
      </c>
    </row>
    <row r="110" spans="1:6" x14ac:dyDescent="0.2">
      <c r="A110" s="43"/>
      <c r="B110" s="43"/>
      <c r="C110" s="44"/>
      <c r="D110" s="35"/>
      <c r="E110" s="35"/>
      <c r="F110" s="35"/>
    </row>
    <row r="111" spans="1:6" x14ac:dyDescent="0.2">
      <c r="A111" s="8" t="s">
        <v>38</v>
      </c>
      <c r="B111" s="5"/>
      <c r="C111" s="6"/>
      <c r="D111" s="4"/>
      <c r="E111" s="1"/>
      <c r="F111" s="1">
        <f>F12</f>
        <v>85000</v>
      </c>
    </row>
    <row r="112" spans="1:6" x14ac:dyDescent="0.2">
      <c r="A112" s="8" t="s">
        <v>5</v>
      </c>
      <c r="B112" s="5"/>
      <c r="C112" s="6"/>
      <c r="D112" s="4"/>
      <c r="E112" s="1"/>
      <c r="F112" s="1">
        <f>F21</f>
        <v>146550</v>
      </c>
    </row>
    <row r="113" spans="1:6" x14ac:dyDescent="0.2">
      <c r="A113" s="8" t="s">
        <v>39</v>
      </c>
      <c r="B113" s="5"/>
      <c r="C113" s="5"/>
      <c r="D113" s="4"/>
      <c r="E113" s="1"/>
      <c r="F113" s="1">
        <f>F37</f>
        <v>781420</v>
      </c>
    </row>
    <row r="114" spans="1:6" x14ac:dyDescent="0.2">
      <c r="A114" s="8" t="s">
        <v>12</v>
      </c>
      <c r="B114" s="5"/>
      <c r="C114" s="6"/>
      <c r="D114" s="4"/>
      <c r="E114" s="1"/>
      <c r="F114" s="1">
        <f>F48</f>
        <v>864730</v>
      </c>
    </row>
    <row r="115" spans="1:6" x14ac:dyDescent="0.2">
      <c r="A115" s="8" t="s">
        <v>15</v>
      </c>
      <c r="B115" s="5"/>
      <c r="C115" s="6"/>
      <c r="D115" s="4"/>
      <c r="E115" s="1"/>
      <c r="F115" s="1">
        <f>F55</f>
        <v>76980</v>
      </c>
    </row>
    <row r="116" spans="1:6" x14ac:dyDescent="0.2">
      <c r="A116" s="8" t="s">
        <v>40</v>
      </c>
      <c r="B116" s="5"/>
      <c r="C116" s="6"/>
      <c r="D116" s="4"/>
      <c r="E116" s="1"/>
      <c r="F116" s="1">
        <f>F60</f>
        <v>99750</v>
      </c>
    </row>
    <row r="117" spans="1:6" x14ac:dyDescent="0.2">
      <c r="A117" s="8" t="s">
        <v>19</v>
      </c>
      <c r="B117" s="5"/>
      <c r="C117" s="6"/>
      <c r="D117" s="4"/>
      <c r="E117" s="1"/>
      <c r="F117" s="1">
        <f>F65</f>
        <v>216000</v>
      </c>
    </row>
    <row r="118" spans="1:6" x14ac:dyDescent="0.2">
      <c r="A118" s="8" t="s">
        <v>20</v>
      </c>
      <c r="B118" s="5"/>
      <c r="C118" s="6"/>
      <c r="D118" s="4"/>
      <c r="E118" s="1"/>
      <c r="F118" s="1">
        <f>F70</f>
        <v>106820</v>
      </c>
    </row>
    <row r="119" spans="1:6" x14ac:dyDescent="0.2">
      <c r="A119" s="8" t="s">
        <v>21</v>
      </c>
      <c r="B119" s="5"/>
      <c r="C119" s="6"/>
      <c r="D119" s="4"/>
      <c r="E119" s="1"/>
      <c r="F119" s="1">
        <f>F75</f>
        <v>176000</v>
      </c>
    </row>
    <row r="120" spans="1:6" x14ac:dyDescent="0.2">
      <c r="A120" s="8" t="s">
        <v>22</v>
      </c>
      <c r="B120" s="5"/>
      <c r="C120" s="6"/>
      <c r="D120" s="4"/>
      <c r="E120" s="1"/>
      <c r="F120" s="1">
        <f>F82</f>
        <v>13950</v>
      </c>
    </row>
    <row r="121" spans="1:6" x14ac:dyDescent="0.2">
      <c r="A121" s="8" t="s">
        <v>41</v>
      </c>
      <c r="B121" s="5"/>
      <c r="C121" s="6"/>
      <c r="D121" s="4"/>
      <c r="E121" s="1"/>
      <c r="F121" s="1">
        <f>F94</f>
        <v>69000</v>
      </c>
    </row>
    <row r="122" spans="1:6" ht="13.5" thickBot="1" x14ac:dyDescent="0.25">
      <c r="A122" s="8" t="s">
        <v>30</v>
      </c>
      <c r="B122" s="5"/>
      <c r="C122" s="6"/>
      <c r="D122" s="19"/>
      <c r="E122" s="11"/>
      <c r="F122" s="12">
        <f>F107</f>
        <v>36250</v>
      </c>
    </row>
    <row r="123" spans="1:6" ht="14.25" thickBot="1" x14ac:dyDescent="0.25">
      <c r="A123" s="20"/>
      <c r="B123" s="21"/>
      <c r="C123" s="30"/>
      <c r="D123" s="31"/>
      <c r="E123" s="29" t="s">
        <v>90</v>
      </c>
      <c r="F123" s="23">
        <f>SUM(F111:F122)</f>
        <v>2672450</v>
      </c>
    </row>
    <row r="126" spans="1:6" x14ac:dyDescent="0.2">
      <c r="A126" s="45" t="s">
        <v>43</v>
      </c>
    </row>
    <row r="127" spans="1:6" x14ac:dyDescent="0.2">
      <c r="A127" s="46"/>
      <c r="B127" s="43"/>
      <c r="C127" s="44"/>
      <c r="D127" s="35"/>
      <c r="E127" s="35"/>
      <c r="F127" s="35"/>
    </row>
    <row r="128" spans="1:6" ht="25.5" x14ac:dyDescent="0.2">
      <c r="A128" s="2" t="s">
        <v>69</v>
      </c>
      <c r="B128" s="15"/>
      <c r="C128" s="13" t="s">
        <v>252</v>
      </c>
      <c r="D128" s="82" t="s">
        <v>253</v>
      </c>
      <c r="E128" s="82" t="s">
        <v>254</v>
      </c>
      <c r="F128" s="82" t="s">
        <v>255</v>
      </c>
    </row>
    <row r="129" spans="1:6" x14ac:dyDescent="0.2">
      <c r="A129" s="5"/>
      <c r="B129" s="5"/>
      <c r="C129" s="6"/>
      <c r="D129" s="4"/>
      <c r="E129" s="4"/>
      <c r="F129" s="4"/>
    </row>
    <row r="130" spans="1:6" ht="89.25" x14ac:dyDescent="0.2">
      <c r="A130" s="5" t="s">
        <v>71</v>
      </c>
      <c r="B130" s="5"/>
      <c r="C130" s="6" t="s">
        <v>56</v>
      </c>
      <c r="D130" s="4">
        <v>366.19</v>
      </c>
      <c r="E130" s="4">
        <v>750</v>
      </c>
      <c r="F130" s="4">
        <f>D130*E130</f>
        <v>274642.5</v>
      </c>
    </row>
    <row r="131" spans="1:6" x14ac:dyDescent="0.2">
      <c r="A131" s="5"/>
      <c r="B131" s="5"/>
      <c r="C131" s="6"/>
      <c r="D131" s="4"/>
      <c r="E131" s="4"/>
      <c r="F131" s="4"/>
    </row>
    <row r="132" spans="1:6" ht="38.25" x14ac:dyDescent="0.2">
      <c r="A132" s="5" t="s">
        <v>44</v>
      </c>
      <c r="B132" s="5"/>
      <c r="C132" s="6" t="s">
        <v>56</v>
      </c>
      <c r="D132" s="4">
        <v>25</v>
      </c>
      <c r="E132" s="4">
        <v>2200</v>
      </c>
      <c r="F132" s="4">
        <f>D132*E132</f>
        <v>55000</v>
      </c>
    </row>
    <row r="133" spans="1:6" x14ac:dyDescent="0.2">
      <c r="A133" s="5"/>
      <c r="B133" s="5"/>
      <c r="C133" s="6"/>
      <c r="D133" s="4"/>
      <c r="E133" s="4"/>
      <c r="F133" s="4"/>
    </row>
    <row r="134" spans="1:6" ht="38.25" x14ac:dyDescent="0.2">
      <c r="A134" s="5" t="s">
        <v>72</v>
      </c>
      <c r="B134" s="5"/>
      <c r="C134" s="6" t="s">
        <v>56</v>
      </c>
      <c r="D134" s="4">
        <v>35.200000000000003</v>
      </c>
      <c r="E134" s="4">
        <v>3000</v>
      </c>
      <c r="F134" s="4">
        <f>D134*E134</f>
        <v>105600.00000000001</v>
      </c>
    </row>
    <row r="135" spans="1:6" x14ac:dyDescent="0.2">
      <c r="A135" s="5"/>
      <c r="B135" s="5"/>
      <c r="C135" s="6"/>
      <c r="D135" s="4"/>
      <c r="E135" s="1" t="s">
        <v>73</v>
      </c>
      <c r="F135" s="1">
        <f>SUM(F129:F134)</f>
        <v>435242.5</v>
      </c>
    </row>
    <row r="136" spans="1:6" x14ac:dyDescent="0.2">
      <c r="A136" s="5"/>
      <c r="B136" s="5"/>
      <c r="C136" s="6"/>
      <c r="D136" s="4"/>
      <c r="E136" s="4"/>
      <c r="F136" s="4"/>
    </row>
    <row r="137" spans="1:6" ht="25.5" x14ac:dyDescent="0.2">
      <c r="A137" s="2" t="s">
        <v>74</v>
      </c>
      <c r="B137" s="15"/>
      <c r="C137" s="13" t="s">
        <v>252</v>
      </c>
      <c r="D137" s="82" t="s">
        <v>253</v>
      </c>
      <c r="E137" s="82" t="s">
        <v>254</v>
      </c>
      <c r="F137" s="82" t="s">
        <v>255</v>
      </c>
    </row>
    <row r="138" spans="1:6" x14ac:dyDescent="0.2">
      <c r="A138" s="5"/>
      <c r="B138" s="5"/>
      <c r="C138" s="6"/>
      <c r="D138" s="4"/>
      <c r="E138" s="4"/>
      <c r="F138" s="4"/>
    </row>
    <row r="139" spans="1:6" ht="25.5" x14ac:dyDescent="0.2">
      <c r="A139" s="5" t="s">
        <v>45</v>
      </c>
      <c r="B139" s="5"/>
      <c r="C139" s="6" t="s">
        <v>70</v>
      </c>
      <c r="D139" s="4">
        <v>135</v>
      </c>
      <c r="E139" s="4">
        <v>850</v>
      </c>
      <c r="F139" s="4">
        <f>D139*E139</f>
        <v>114750</v>
      </c>
    </row>
    <row r="140" spans="1:6" x14ac:dyDescent="0.2">
      <c r="A140" s="5"/>
      <c r="B140" s="5"/>
      <c r="C140" s="6"/>
      <c r="D140" s="4"/>
      <c r="E140" s="4"/>
      <c r="F140" s="4"/>
    </row>
    <row r="141" spans="1:6" ht="38.25" x14ac:dyDescent="0.2">
      <c r="A141" s="5" t="s">
        <v>75</v>
      </c>
      <c r="B141" s="5"/>
      <c r="C141" s="6" t="s">
        <v>56</v>
      </c>
      <c r="D141" s="4">
        <v>42.3</v>
      </c>
      <c r="E141" s="4">
        <v>18500</v>
      </c>
      <c r="F141" s="4">
        <f>D141*E141</f>
        <v>782550</v>
      </c>
    </row>
    <row r="142" spans="1:6" x14ac:dyDescent="0.2">
      <c r="A142" s="5"/>
      <c r="B142" s="5"/>
      <c r="C142" s="6"/>
      <c r="D142" s="4"/>
      <c r="E142" s="4"/>
      <c r="F142" s="4"/>
    </row>
    <row r="143" spans="1:6" ht="38.25" x14ac:dyDescent="0.2">
      <c r="A143" s="5" t="s">
        <v>76</v>
      </c>
      <c r="B143" s="5"/>
      <c r="C143" s="6" t="s">
        <v>56</v>
      </c>
      <c r="D143" s="4">
        <v>19.600000000000001</v>
      </c>
      <c r="E143" s="4">
        <v>19000</v>
      </c>
      <c r="F143" s="4">
        <f>D143*E143</f>
        <v>372400</v>
      </c>
    </row>
    <row r="144" spans="1:6" x14ac:dyDescent="0.2">
      <c r="A144" s="5"/>
      <c r="B144" s="5"/>
      <c r="C144" s="6"/>
      <c r="D144" s="4"/>
      <c r="E144" s="4"/>
      <c r="F144" s="4"/>
    </row>
    <row r="145" spans="1:6" ht="25.5" x14ac:dyDescent="0.2">
      <c r="A145" s="5" t="s">
        <v>77</v>
      </c>
      <c r="B145" s="5"/>
      <c r="C145" s="6"/>
      <c r="D145" s="4"/>
      <c r="E145" s="4"/>
      <c r="F145" s="4"/>
    </row>
    <row r="146" spans="1:6" x14ac:dyDescent="0.2">
      <c r="A146" s="5" t="s">
        <v>78</v>
      </c>
      <c r="B146" s="5"/>
      <c r="C146" s="6" t="s">
        <v>70</v>
      </c>
      <c r="D146" s="4">
        <v>72.3</v>
      </c>
      <c r="E146" s="4">
        <v>1100</v>
      </c>
      <c r="F146" s="4">
        <f>D146*E146</f>
        <v>79530</v>
      </c>
    </row>
    <row r="147" spans="1:6" x14ac:dyDescent="0.2">
      <c r="A147" s="5" t="s">
        <v>79</v>
      </c>
      <c r="B147" s="5"/>
      <c r="C147" s="6" t="s">
        <v>56</v>
      </c>
      <c r="D147" s="4">
        <v>6.54</v>
      </c>
      <c r="E147" s="4">
        <v>15000</v>
      </c>
      <c r="F147" s="4">
        <f>D147*E147</f>
        <v>98100</v>
      </c>
    </row>
    <row r="148" spans="1:6" ht="25.5" x14ac:dyDescent="0.2">
      <c r="A148" s="5" t="s">
        <v>46</v>
      </c>
      <c r="B148" s="5"/>
      <c r="C148" s="6"/>
      <c r="D148" s="4"/>
      <c r="E148" s="4"/>
      <c r="F148" s="4"/>
    </row>
    <row r="149" spans="1:6" x14ac:dyDescent="0.2">
      <c r="A149" s="5"/>
      <c r="B149" s="5"/>
      <c r="C149" s="6"/>
      <c r="D149" s="4"/>
      <c r="E149" s="4"/>
      <c r="F149" s="4"/>
    </row>
    <row r="150" spans="1:6" ht="63.75" x14ac:dyDescent="0.2">
      <c r="A150" s="5" t="s">
        <v>80</v>
      </c>
      <c r="B150" s="5"/>
      <c r="C150" s="6" t="s">
        <v>10</v>
      </c>
      <c r="D150" s="4">
        <v>9830</v>
      </c>
      <c r="E150" s="4">
        <v>220</v>
      </c>
      <c r="F150" s="4">
        <f>D150*E150</f>
        <v>2162600</v>
      </c>
    </row>
    <row r="151" spans="1:6" x14ac:dyDescent="0.2">
      <c r="A151" s="5"/>
      <c r="B151" s="5"/>
      <c r="C151" s="6"/>
      <c r="D151" s="4"/>
      <c r="E151" s="1" t="s">
        <v>73</v>
      </c>
      <c r="F151" s="1">
        <f>SUM(F138:F150)</f>
        <v>3609930</v>
      </c>
    </row>
    <row r="152" spans="1:6" x14ac:dyDescent="0.2">
      <c r="A152" s="5"/>
      <c r="B152" s="5"/>
      <c r="C152" s="6"/>
      <c r="D152" s="4"/>
      <c r="E152" s="4"/>
      <c r="F152" s="4"/>
    </row>
    <row r="153" spans="1:6" ht="25.5" x14ac:dyDescent="0.2">
      <c r="A153" s="2" t="s">
        <v>81</v>
      </c>
      <c r="B153" s="15"/>
      <c r="C153" s="13" t="s">
        <v>252</v>
      </c>
      <c r="D153" s="82" t="s">
        <v>253</v>
      </c>
      <c r="E153" s="82" t="s">
        <v>254</v>
      </c>
      <c r="F153" s="82" t="s">
        <v>255</v>
      </c>
    </row>
    <row r="154" spans="1:6" x14ac:dyDescent="0.2">
      <c r="A154" s="5"/>
      <c r="B154" s="5"/>
      <c r="C154" s="6"/>
      <c r="D154" s="4"/>
      <c r="E154" s="4"/>
      <c r="F154" s="4"/>
    </row>
    <row r="155" spans="1:6" ht="25.5" x14ac:dyDescent="0.2">
      <c r="A155" s="5" t="s">
        <v>47</v>
      </c>
      <c r="B155" s="5"/>
      <c r="C155" s="6" t="s">
        <v>70</v>
      </c>
      <c r="D155" s="4">
        <v>96.5</v>
      </c>
      <c r="E155" s="4">
        <v>950</v>
      </c>
      <c r="F155" s="4">
        <f>D155*E155</f>
        <v>91675</v>
      </c>
    </row>
    <row r="156" spans="1:6" x14ac:dyDescent="0.2">
      <c r="A156" s="5"/>
      <c r="B156" s="5"/>
      <c r="C156" s="6"/>
      <c r="D156" s="4"/>
      <c r="E156" s="1" t="s">
        <v>73</v>
      </c>
      <c r="F156" s="1">
        <f>SUM(F155)</f>
        <v>91675</v>
      </c>
    </row>
    <row r="157" spans="1:6" x14ac:dyDescent="0.2">
      <c r="A157" s="5"/>
      <c r="B157" s="5"/>
      <c r="C157" s="6"/>
      <c r="D157" s="4"/>
      <c r="E157" s="4"/>
      <c r="F157" s="4"/>
    </row>
    <row r="158" spans="1:6" ht="25.5" x14ac:dyDescent="0.2">
      <c r="A158" s="2" t="s">
        <v>82</v>
      </c>
      <c r="B158" s="15"/>
      <c r="C158" s="13" t="s">
        <v>252</v>
      </c>
      <c r="D158" s="82" t="s">
        <v>253</v>
      </c>
      <c r="E158" s="82" t="s">
        <v>254</v>
      </c>
      <c r="F158" s="82" t="s">
        <v>255</v>
      </c>
    </row>
    <row r="159" spans="1:6" x14ac:dyDescent="0.2">
      <c r="A159" s="5"/>
      <c r="B159" s="5"/>
      <c r="C159" s="6"/>
      <c r="D159" s="4"/>
      <c r="E159" s="4"/>
      <c r="F159" s="4"/>
    </row>
    <row r="160" spans="1:6" ht="102" x14ac:dyDescent="0.2">
      <c r="A160" s="5" t="s">
        <v>83</v>
      </c>
      <c r="B160" s="5"/>
      <c r="C160" s="6" t="s">
        <v>10</v>
      </c>
      <c r="D160" s="4">
        <v>6620</v>
      </c>
      <c r="E160" s="4">
        <v>250</v>
      </c>
      <c r="F160" s="4">
        <f>D160*E160</f>
        <v>1655000</v>
      </c>
    </row>
    <row r="161" spans="1:6" x14ac:dyDescent="0.2">
      <c r="A161" s="5"/>
      <c r="B161" s="5"/>
      <c r="C161" s="6"/>
      <c r="D161" s="4"/>
      <c r="E161" s="1" t="s">
        <v>73</v>
      </c>
      <c r="F161" s="1">
        <f>SUM(F159:F160)</f>
        <v>1655000</v>
      </c>
    </row>
    <row r="162" spans="1:6" x14ac:dyDescent="0.2">
      <c r="A162" s="5"/>
      <c r="B162" s="5"/>
      <c r="C162" s="6"/>
      <c r="D162" s="4"/>
      <c r="E162" s="4"/>
      <c r="F162" s="4"/>
    </row>
    <row r="163" spans="1:6" ht="25.5" x14ac:dyDescent="0.2">
      <c r="A163" s="2" t="s">
        <v>84</v>
      </c>
      <c r="B163" s="15"/>
      <c r="C163" s="13" t="s">
        <v>252</v>
      </c>
      <c r="D163" s="82" t="s">
        <v>253</v>
      </c>
      <c r="E163" s="82" t="s">
        <v>254</v>
      </c>
      <c r="F163" s="82" t="s">
        <v>255</v>
      </c>
    </row>
    <row r="164" spans="1:6" x14ac:dyDescent="0.2">
      <c r="A164" s="5"/>
      <c r="B164" s="5"/>
      <c r="C164" s="6"/>
      <c r="D164" s="4"/>
      <c r="E164" s="4"/>
      <c r="F164" s="4"/>
    </row>
    <row r="165" spans="1:6" ht="63.75" x14ac:dyDescent="0.2">
      <c r="A165" s="5" t="s">
        <v>85</v>
      </c>
      <c r="B165" s="5"/>
      <c r="C165" s="6" t="s">
        <v>70</v>
      </c>
      <c r="D165" s="4">
        <v>443</v>
      </c>
      <c r="E165" s="4">
        <v>5600</v>
      </c>
      <c r="F165" s="4">
        <f>D165*E165</f>
        <v>2480800</v>
      </c>
    </row>
    <row r="166" spans="1:6" x14ac:dyDescent="0.2">
      <c r="A166" s="5"/>
      <c r="B166" s="5"/>
      <c r="C166" s="6"/>
      <c r="D166" s="4"/>
      <c r="E166" s="4"/>
      <c r="F166" s="4"/>
    </row>
    <row r="167" spans="1:6" ht="25.5" x14ac:dyDescent="0.2">
      <c r="A167" s="5" t="s">
        <v>48</v>
      </c>
      <c r="B167" s="5"/>
      <c r="C167" s="6" t="s">
        <v>23</v>
      </c>
      <c r="D167" s="4">
        <v>19.5</v>
      </c>
      <c r="E167" s="4">
        <v>2300</v>
      </c>
      <c r="F167" s="4">
        <f>D167*E167</f>
        <v>44850</v>
      </c>
    </row>
    <row r="168" spans="1:6" x14ac:dyDescent="0.2">
      <c r="A168" s="5"/>
      <c r="B168" s="5"/>
      <c r="C168" s="6"/>
      <c r="D168" s="4"/>
      <c r="E168" s="4"/>
      <c r="F168" s="4"/>
    </row>
    <row r="169" spans="1:6" ht="25.5" x14ac:dyDescent="0.2">
      <c r="A169" s="5" t="s">
        <v>49</v>
      </c>
      <c r="B169" s="5"/>
      <c r="C169" s="6" t="s">
        <v>23</v>
      </c>
      <c r="D169" s="4">
        <v>9.3000000000000007</v>
      </c>
      <c r="E169" s="4">
        <v>2300</v>
      </c>
      <c r="F169" s="4">
        <f>D169*E169</f>
        <v>21390</v>
      </c>
    </row>
    <row r="170" spans="1:6" x14ac:dyDescent="0.2">
      <c r="A170" s="5"/>
      <c r="B170" s="5"/>
      <c r="C170" s="6"/>
      <c r="D170" s="4"/>
      <c r="E170" s="4"/>
      <c r="F170" s="4"/>
    </row>
    <row r="171" spans="1:6" ht="25.5" x14ac:dyDescent="0.2">
      <c r="A171" s="5" t="s">
        <v>50</v>
      </c>
      <c r="B171" s="5"/>
      <c r="C171" s="6" t="s">
        <v>70</v>
      </c>
      <c r="D171" s="4">
        <v>106.5</v>
      </c>
      <c r="E171" s="4">
        <v>2300</v>
      </c>
      <c r="F171" s="4">
        <f>D171*E171</f>
        <v>244950</v>
      </c>
    </row>
    <row r="172" spans="1:6" x14ac:dyDescent="0.2">
      <c r="A172" s="5"/>
      <c r="B172" s="5"/>
      <c r="C172" s="6"/>
      <c r="D172" s="4"/>
      <c r="E172" s="1" t="s">
        <v>73</v>
      </c>
      <c r="F172" s="1">
        <f>SUM(F164:F171)</f>
        <v>2791990</v>
      </c>
    </row>
    <row r="173" spans="1:6" x14ac:dyDescent="0.2">
      <c r="A173" s="5"/>
      <c r="B173" s="5"/>
      <c r="C173" s="6"/>
      <c r="D173" s="4"/>
      <c r="E173" s="4"/>
      <c r="F173" s="4"/>
    </row>
    <row r="174" spans="1:6" ht="25.5" x14ac:dyDescent="0.2">
      <c r="A174" s="2" t="s">
        <v>86</v>
      </c>
      <c r="B174" s="15"/>
      <c r="C174" s="13" t="s">
        <v>252</v>
      </c>
      <c r="D174" s="82" t="s">
        <v>253</v>
      </c>
      <c r="E174" s="82" t="s">
        <v>254</v>
      </c>
      <c r="F174" s="82" t="s">
        <v>255</v>
      </c>
    </row>
    <row r="175" spans="1:6" x14ac:dyDescent="0.2">
      <c r="A175" s="5"/>
      <c r="B175" s="5"/>
      <c r="C175" s="6"/>
      <c r="D175" s="4"/>
      <c r="E175" s="4"/>
      <c r="F175" s="4"/>
    </row>
    <row r="176" spans="1:6" ht="25.5" x14ac:dyDescent="0.2">
      <c r="A176" s="5" t="s">
        <v>87</v>
      </c>
      <c r="B176" s="5"/>
      <c r="C176" s="6"/>
      <c r="D176" s="4"/>
      <c r="E176" s="4"/>
      <c r="F176" s="4"/>
    </row>
    <row r="177" spans="1:6" x14ac:dyDescent="0.2">
      <c r="A177" s="5" t="s">
        <v>51</v>
      </c>
      <c r="B177" s="5"/>
      <c r="C177" s="6" t="s">
        <v>25</v>
      </c>
      <c r="D177" s="4">
        <v>2</v>
      </c>
      <c r="E177" s="4">
        <v>5600</v>
      </c>
      <c r="F177" s="4">
        <f>D177*E177</f>
        <v>11200</v>
      </c>
    </row>
    <row r="178" spans="1:6" x14ac:dyDescent="0.2">
      <c r="A178" s="5" t="s">
        <v>52</v>
      </c>
      <c r="B178" s="5"/>
      <c r="C178" s="6" t="s">
        <v>25</v>
      </c>
      <c r="D178" s="4">
        <v>2</v>
      </c>
      <c r="E178" s="4">
        <v>4300</v>
      </c>
      <c r="F178" s="4">
        <f>D178*E178</f>
        <v>8600</v>
      </c>
    </row>
    <row r="179" spans="1:6" ht="38.25" x14ac:dyDescent="0.2">
      <c r="A179" s="3" t="s">
        <v>88</v>
      </c>
      <c r="B179" s="5"/>
      <c r="C179" s="6"/>
      <c r="D179" s="4"/>
      <c r="E179" s="4"/>
      <c r="F179" s="4"/>
    </row>
    <row r="180" spans="1:6" x14ac:dyDescent="0.2">
      <c r="A180" s="5" t="s">
        <v>28</v>
      </c>
      <c r="B180" s="5"/>
      <c r="C180" s="6" t="s">
        <v>25</v>
      </c>
      <c r="D180" s="4">
        <v>1</v>
      </c>
      <c r="E180" s="4">
        <v>32000</v>
      </c>
      <c r="F180" s="4">
        <f>D180*E180</f>
        <v>32000</v>
      </c>
    </row>
    <row r="181" spans="1:6" x14ac:dyDescent="0.2">
      <c r="A181" s="5"/>
      <c r="B181" s="5"/>
      <c r="C181" s="6"/>
      <c r="D181" s="4"/>
      <c r="E181" s="1" t="s">
        <v>73</v>
      </c>
      <c r="F181" s="1">
        <f>SUM(F175:F180)</f>
        <v>51800</v>
      </c>
    </row>
    <row r="182" spans="1:6" x14ac:dyDescent="0.2">
      <c r="A182" s="5"/>
      <c r="B182" s="5"/>
      <c r="C182" s="6"/>
      <c r="D182" s="4"/>
      <c r="E182" s="4"/>
      <c r="F182" s="4"/>
    </row>
    <row r="183" spans="1:6" ht="25.5" x14ac:dyDescent="0.2">
      <c r="A183" s="2" t="s">
        <v>236</v>
      </c>
      <c r="B183" s="15"/>
      <c r="C183" s="13" t="s">
        <v>252</v>
      </c>
      <c r="D183" s="82" t="s">
        <v>253</v>
      </c>
      <c r="E183" s="82" t="s">
        <v>254</v>
      </c>
      <c r="F183" s="82" t="s">
        <v>255</v>
      </c>
    </row>
    <row r="184" spans="1:6" x14ac:dyDescent="0.2">
      <c r="A184" s="5"/>
      <c r="B184" s="5"/>
      <c r="C184" s="5"/>
      <c r="D184" s="4"/>
      <c r="E184" s="4"/>
      <c r="F184" s="4"/>
    </row>
    <row r="185" spans="1:6" x14ac:dyDescent="0.2">
      <c r="A185" s="8" t="s">
        <v>89</v>
      </c>
      <c r="B185" s="28"/>
      <c r="C185" s="28"/>
      <c r="D185" s="4"/>
      <c r="E185" s="4"/>
      <c r="F185" s="1">
        <f>F135</f>
        <v>435242.5</v>
      </c>
    </row>
    <row r="186" spans="1:6" x14ac:dyDescent="0.2">
      <c r="A186" s="8" t="s">
        <v>74</v>
      </c>
      <c r="B186" s="28"/>
      <c r="C186" s="28"/>
      <c r="D186" s="4"/>
      <c r="E186" s="4"/>
      <c r="F186" s="1">
        <f>F151</f>
        <v>3609930</v>
      </c>
    </row>
    <row r="187" spans="1:6" x14ac:dyDescent="0.2">
      <c r="A187" s="8" t="s">
        <v>81</v>
      </c>
      <c r="B187" s="22"/>
      <c r="C187" s="22"/>
      <c r="D187" s="4"/>
      <c r="E187" s="4"/>
      <c r="F187" s="1">
        <f>F156</f>
        <v>91675</v>
      </c>
    </row>
    <row r="188" spans="1:6" x14ac:dyDescent="0.2">
      <c r="A188" s="8" t="s">
        <v>82</v>
      </c>
      <c r="B188" s="28"/>
      <c r="C188" s="28"/>
      <c r="D188" s="4"/>
      <c r="E188" s="4"/>
      <c r="F188" s="1">
        <f>F161</f>
        <v>1655000</v>
      </c>
    </row>
    <row r="189" spans="1:6" x14ac:dyDescent="0.2">
      <c r="A189" s="8" t="s">
        <v>84</v>
      </c>
      <c r="B189" s="28"/>
      <c r="C189" s="28"/>
      <c r="D189" s="4"/>
      <c r="E189" s="4"/>
      <c r="F189" s="1">
        <f>F172</f>
        <v>2791990</v>
      </c>
    </row>
    <row r="190" spans="1:6" x14ac:dyDescent="0.2">
      <c r="A190" s="8" t="s">
        <v>86</v>
      </c>
      <c r="B190" s="22"/>
      <c r="C190" s="22"/>
      <c r="D190" s="4"/>
      <c r="E190" s="4"/>
      <c r="F190" s="1">
        <f>F181</f>
        <v>51800</v>
      </c>
    </row>
    <row r="191" spans="1:6" ht="13.5" x14ac:dyDescent="0.2">
      <c r="A191" s="32"/>
      <c r="B191" s="33"/>
      <c r="C191" s="33"/>
      <c r="D191" s="34"/>
      <c r="E191" s="1" t="s">
        <v>90</v>
      </c>
      <c r="F191" s="1">
        <f>SUM(F184:F190)</f>
        <v>8635637.5</v>
      </c>
    </row>
    <row r="193" spans="1:6" s="42" customFormat="1" x14ac:dyDescent="0.2">
      <c r="A193" s="58" t="s">
        <v>243</v>
      </c>
      <c r="B193" s="58"/>
      <c r="C193" s="59"/>
      <c r="D193" s="60"/>
      <c r="E193" s="60"/>
      <c r="F193" s="60"/>
    </row>
    <row r="194" spans="1:6" x14ac:dyDescent="0.2">
      <c r="A194" s="61" t="s">
        <v>237</v>
      </c>
      <c r="B194" s="61"/>
      <c r="C194" s="62"/>
      <c r="D194" s="63"/>
      <c r="E194" s="63"/>
      <c r="F194" s="63">
        <f>F123</f>
        <v>2672450</v>
      </c>
    </row>
    <row r="195" spans="1:6" x14ac:dyDescent="0.2">
      <c r="A195" s="55" t="s">
        <v>238</v>
      </c>
      <c r="B195" s="55"/>
      <c r="C195" s="56"/>
      <c r="D195" s="57"/>
      <c r="E195" s="57"/>
      <c r="F195" s="57">
        <f>F191</f>
        <v>8635637.5</v>
      </c>
    </row>
    <row r="196" spans="1:6" x14ac:dyDescent="0.2">
      <c r="A196" s="55"/>
      <c r="B196" s="55"/>
      <c r="C196" s="56"/>
      <c r="D196" s="57"/>
      <c r="E196" s="57"/>
      <c r="F196" s="57"/>
    </row>
    <row r="197" spans="1:6" x14ac:dyDescent="0.2">
      <c r="A197" s="58" t="s">
        <v>239</v>
      </c>
      <c r="B197" s="58"/>
      <c r="C197" s="59"/>
      <c r="D197" s="60"/>
      <c r="E197" s="60"/>
      <c r="F197" s="60">
        <f>SUM(F194:F196)</f>
        <v>11308087.5</v>
      </c>
    </row>
  </sheetData>
  <mergeCells count="24">
    <mergeCell ref="A31:A32"/>
    <mergeCell ref="A41:A42"/>
    <mergeCell ref="A44:A45"/>
    <mergeCell ref="A53:A54"/>
    <mergeCell ref="B53:B54"/>
    <mergeCell ref="B31:B32"/>
    <mergeCell ref="C53:C54"/>
    <mergeCell ref="D53:D54"/>
    <mergeCell ref="E53:E54"/>
    <mergeCell ref="F53:F54"/>
    <mergeCell ref="B44:B45"/>
    <mergeCell ref="C44:C45"/>
    <mergeCell ref="D44:D45"/>
    <mergeCell ref="E44:E45"/>
    <mergeCell ref="F44:F45"/>
    <mergeCell ref="C31:C32"/>
    <mergeCell ref="D31:D32"/>
    <mergeCell ref="E31:E32"/>
    <mergeCell ref="F31:F32"/>
    <mergeCell ref="B41:B42"/>
    <mergeCell ref="C41:C42"/>
    <mergeCell ref="D41:D42"/>
    <mergeCell ref="E41:E42"/>
    <mergeCell ref="F41:F4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topLeftCell="A46" zoomScaleNormal="100" workbookViewId="0">
      <selection activeCell="C16" sqref="C16:F16"/>
    </sheetView>
  </sheetViews>
  <sheetFormatPr defaultRowHeight="12.75" x14ac:dyDescent="0.2"/>
  <cols>
    <col min="1" max="1" width="43.7109375" style="49" customWidth="1"/>
    <col min="2" max="2" width="3.42578125" style="38" customWidth="1"/>
    <col min="3" max="3" width="9" style="39" customWidth="1"/>
    <col min="4" max="4" width="8.140625" style="40" customWidth="1"/>
    <col min="5" max="5" width="11.5703125" style="40" customWidth="1"/>
    <col min="6" max="6" width="13.140625" style="40" customWidth="1"/>
    <col min="7" max="16384" width="9.140625" style="38"/>
  </cols>
  <sheetData>
    <row r="1" spans="1:6" ht="25.5" x14ac:dyDescent="0.2">
      <c r="A1" s="47" t="s">
        <v>93</v>
      </c>
    </row>
    <row r="2" spans="1:6" x14ac:dyDescent="0.2">
      <c r="A2" s="5"/>
      <c r="B2" s="5"/>
      <c r="C2" s="6"/>
      <c r="D2" s="4"/>
      <c r="E2" s="4"/>
      <c r="F2" s="4"/>
    </row>
    <row r="3" spans="1:6" ht="17.25" customHeight="1" x14ac:dyDescent="0.2">
      <c r="A3" s="2" t="s">
        <v>91</v>
      </c>
      <c r="B3" s="15"/>
      <c r="C3" s="13" t="s">
        <v>252</v>
      </c>
      <c r="D3" s="82" t="s">
        <v>253</v>
      </c>
      <c r="E3" s="82" t="s">
        <v>254</v>
      </c>
      <c r="F3" s="82" t="s">
        <v>255</v>
      </c>
    </row>
    <row r="4" spans="1:6" x14ac:dyDescent="0.2">
      <c r="A4" s="5"/>
      <c r="B4" s="5"/>
      <c r="C4" s="6"/>
      <c r="D4" s="4"/>
      <c r="E4" s="4"/>
      <c r="F4" s="4"/>
    </row>
    <row r="5" spans="1:6" ht="37.5" customHeight="1" x14ac:dyDescent="0.2">
      <c r="A5" s="5" t="s">
        <v>92</v>
      </c>
      <c r="B5" s="5"/>
      <c r="C5" s="6" t="s">
        <v>23</v>
      </c>
      <c r="D5" s="4">
        <v>43.5</v>
      </c>
      <c r="E5" s="4">
        <v>100</v>
      </c>
      <c r="F5" s="4">
        <f>D5*E5</f>
        <v>4350</v>
      </c>
    </row>
    <row r="6" spans="1:6" x14ac:dyDescent="0.2">
      <c r="A6" s="5"/>
      <c r="B6" s="5"/>
      <c r="C6" s="6"/>
      <c r="D6" s="4"/>
      <c r="E6" s="4"/>
      <c r="F6" s="4"/>
    </row>
    <row r="7" spans="1:6" ht="55.5" customHeight="1" x14ac:dyDescent="0.2">
      <c r="A7" s="5" t="s">
        <v>94</v>
      </c>
      <c r="B7" s="5"/>
      <c r="C7" s="6" t="s">
        <v>56</v>
      </c>
      <c r="D7" s="4">
        <v>34.799999999999997</v>
      </c>
      <c r="E7" s="4">
        <v>800</v>
      </c>
      <c r="F7" s="4">
        <f t="shared" ref="F7:F13" si="0">D7*E7</f>
        <v>27839.999999999996</v>
      </c>
    </row>
    <row r="8" spans="1:6" ht="10.5" customHeight="1" x14ac:dyDescent="0.2">
      <c r="A8" s="5"/>
      <c r="B8" s="5"/>
      <c r="C8" s="6"/>
      <c r="D8" s="4"/>
      <c r="E8" s="4"/>
      <c r="F8" s="4"/>
    </row>
    <row r="9" spans="1:6" ht="32.25" customHeight="1" x14ac:dyDescent="0.2">
      <c r="A9" s="5" t="s">
        <v>95</v>
      </c>
      <c r="B9" s="5"/>
      <c r="C9" s="6" t="s">
        <v>56</v>
      </c>
      <c r="D9" s="4">
        <v>15.66</v>
      </c>
      <c r="E9" s="4">
        <v>1500</v>
      </c>
      <c r="F9" s="4">
        <f t="shared" si="0"/>
        <v>23490</v>
      </c>
    </row>
    <row r="10" spans="1:6" ht="9.75" customHeight="1" x14ac:dyDescent="0.2">
      <c r="A10" s="5"/>
      <c r="B10" s="5"/>
      <c r="C10" s="6"/>
      <c r="D10" s="4"/>
      <c r="E10" s="4"/>
      <c r="F10" s="4"/>
    </row>
    <row r="11" spans="1:6" ht="30" customHeight="1" x14ac:dyDescent="0.2">
      <c r="A11" s="5" t="s">
        <v>96</v>
      </c>
      <c r="B11" s="5"/>
      <c r="C11" s="6" t="s">
        <v>56</v>
      </c>
      <c r="D11" s="4">
        <v>19.14</v>
      </c>
      <c r="E11" s="4">
        <v>400</v>
      </c>
      <c r="F11" s="4">
        <f t="shared" si="0"/>
        <v>7656</v>
      </c>
    </row>
    <row r="12" spans="1:6" x14ac:dyDescent="0.2">
      <c r="A12" s="5"/>
      <c r="B12" s="5"/>
      <c r="C12" s="6"/>
      <c r="D12" s="4"/>
      <c r="E12" s="4"/>
      <c r="F12" s="4"/>
    </row>
    <row r="13" spans="1:6" ht="25.5" customHeight="1" x14ac:dyDescent="0.2">
      <c r="A13" s="3" t="s">
        <v>97</v>
      </c>
      <c r="B13" s="5"/>
      <c r="C13" s="6" t="s">
        <v>56</v>
      </c>
      <c r="D13" s="4">
        <v>15.36</v>
      </c>
      <c r="E13" s="4">
        <v>600</v>
      </c>
      <c r="F13" s="4">
        <f t="shared" si="0"/>
        <v>9216</v>
      </c>
    </row>
    <row r="14" spans="1:6" x14ac:dyDescent="0.2">
      <c r="A14" s="5"/>
      <c r="B14" s="5"/>
      <c r="C14" s="6"/>
      <c r="D14" s="4"/>
      <c r="E14" s="1" t="s">
        <v>4</v>
      </c>
      <c r="F14" s="1">
        <f>SUM(F5:F13)</f>
        <v>72552</v>
      </c>
    </row>
    <row r="15" spans="1:6" x14ac:dyDescent="0.2">
      <c r="A15" s="5"/>
      <c r="B15" s="5"/>
      <c r="C15" s="6"/>
      <c r="D15" s="4"/>
      <c r="E15" s="4"/>
      <c r="F15" s="4"/>
    </row>
    <row r="16" spans="1:6" ht="21" customHeight="1" x14ac:dyDescent="0.2">
      <c r="A16" s="2" t="s">
        <v>98</v>
      </c>
      <c r="B16" s="15"/>
      <c r="C16" s="13" t="s">
        <v>252</v>
      </c>
      <c r="D16" s="82" t="s">
        <v>253</v>
      </c>
      <c r="E16" s="82" t="s">
        <v>254</v>
      </c>
      <c r="F16" s="82" t="s">
        <v>255</v>
      </c>
    </row>
    <row r="17" spans="1:6" x14ac:dyDescent="0.2">
      <c r="A17" s="5"/>
      <c r="B17" s="5"/>
      <c r="C17" s="6"/>
      <c r="D17" s="4"/>
      <c r="E17" s="4"/>
      <c r="F17" s="4"/>
    </row>
    <row r="18" spans="1:6" ht="47.25" customHeight="1" x14ac:dyDescent="0.2">
      <c r="A18" s="3" t="s">
        <v>100</v>
      </c>
      <c r="B18" s="5"/>
      <c r="C18" s="6" t="s">
        <v>10</v>
      </c>
      <c r="D18" s="4">
        <v>670</v>
      </c>
      <c r="E18" s="4">
        <v>100</v>
      </c>
      <c r="F18" s="4">
        <f>D18*E18</f>
        <v>67000</v>
      </c>
    </row>
    <row r="19" spans="1:6" x14ac:dyDescent="0.2">
      <c r="A19" s="5"/>
      <c r="B19" s="5"/>
      <c r="C19" s="6"/>
      <c r="D19" s="4"/>
      <c r="E19" s="4"/>
      <c r="F19" s="4"/>
    </row>
    <row r="20" spans="1:6" ht="37.5" customHeight="1" x14ac:dyDescent="0.2">
      <c r="A20" s="5" t="s">
        <v>101</v>
      </c>
      <c r="B20" s="5"/>
      <c r="C20" s="6" t="s">
        <v>10</v>
      </c>
      <c r="D20" s="4">
        <v>1750</v>
      </c>
      <c r="E20" s="4">
        <v>120</v>
      </c>
      <c r="F20" s="4">
        <f>D20*E20</f>
        <v>210000</v>
      </c>
    </row>
    <row r="21" spans="1:6" x14ac:dyDescent="0.2">
      <c r="A21" s="5"/>
      <c r="B21" s="5"/>
      <c r="C21" s="6"/>
      <c r="D21" s="4"/>
      <c r="E21" s="1"/>
      <c r="F21" s="1"/>
    </row>
    <row r="22" spans="1:6" ht="39" customHeight="1" x14ac:dyDescent="0.2">
      <c r="A22" s="5" t="s">
        <v>102</v>
      </c>
      <c r="B22" s="5"/>
      <c r="C22" s="6" t="s">
        <v>103</v>
      </c>
      <c r="D22" s="4">
        <v>8</v>
      </c>
      <c r="E22" s="4">
        <v>8000</v>
      </c>
      <c r="F22" s="4">
        <f>D22*E22</f>
        <v>64000</v>
      </c>
    </row>
    <row r="23" spans="1:6" x14ac:dyDescent="0.2">
      <c r="A23" s="5"/>
      <c r="B23" s="5"/>
      <c r="C23" s="6"/>
      <c r="D23" s="4"/>
      <c r="E23" s="4"/>
      <c r="F23" s="4"/>
    </row>
    <row r="24" spans="1:6" ht="39.75" customHeight="1" x14ac:dyDescent="0.2">
      <c r="A24" s="5" t="s">
        <v>104</v>
      </c>
      <c r="B24" s="5"/>
      <c r="C24" s="6" t="s">
        <v>103</v>
      </c>
      <c r="D24" s="4">
        <v>2</v>
      </c>
      <c r="E24" s="4">
        <v>12000</v>
      </c>
      <c r="F24" s="4">
        <f>D24*E24</f>
        <v>24000</v>
      </c>
    </row>
    <row r="25" spans="1:6" x14ac:dyDescent="0.2">
      <c r="A25" s="5"/>
      <c r="B25" s="5"/>
      <c r="C25" s="6"/>
      <c r="D25" s="4"/>
      <c r="E25" s="4"/>
      <c r="F25" s="4"/>
    </row>
    <row r="26" spans="1:6" ht="44.25" customHeight="1" x14ac:dyDescent="0.2">
      <c r="A26" s="5" t="s">
        <v>105</v>
      </c>
      <c r="B26" s="5"/>
      <c r="C26" s="6" t="s">
        <v>103</v>
      </c>
      <c r="D26" s="4">
        <v>6</v>
      </c>
      <c r="E26" s="4">
        <v>18000</v>
      </c>
      <c r="F26" s="4">
        <f>D26*E26</f>
        <v>108000</v>
      </c>
    </row>
    <row r="27" spans="1:6" x14ac:dyDescent="0.2">
      <c r="A27" s="5"/>
      <c r="B27" s="5"/>
      <c r="C27" s="6"/>
      <c r="D27" s="4"/>
      <c r="E27" s="4"/>
      <c r="F27" s="4"/>
    </row>
    <row r="28" spans="1:6" ht="42" customHeight="1" x14ac:dyDescent="0.2">
      <c r="A28" s="5" t="s">
        <v>106</v>
      </c>
      <c r="B28" s="5"/>
      <c r="C28" s="6" t="s">
        <v>10</v>
      </c>
      <c r="D28" s="4">
        <v>616</v>
      </c>
      <c r="E28" s="4">
        <v>180</v>
      </c>
      <c r="F28" s="4">
        <f>D28*E28</f>
        <v>110880</v>
      </c>
    </row>
    <row r="29" spans="1:6" x14ac:dyDescent="0.2">
      <c r="A29" s="5"/>
      <c r="B29" s="5"/>
      <c r="C29" s="6"/>
      <c r="D29" s="4"/>
      <c r="E29" s="4"/>
      <c r="F29" s="4"/>
    </row>
    <row r="30" spans="1:6" ht="41.25" customHeight="1" x14ac:dyDescent="0.2">
      <c r="A30" s="5" t="s">
        <v>107</v>
      </c>
      <c r="B30" s="5"/>
      <c r="C30" s="6" t="s">
        <v>10</v>
      </c>
      <c r="D30" s="4">
        <v>376</v>
      </c>
      <c r="E30" s="4">
        <v>200</v>
      </c>
      <c r="F30" s="4">
        <f>D30*E30</f>
        <v>75200</v>
      </c>
    </row>
    <row r="31" spans="1:6" x14ac:dyDescent="0.2">
      <c r="A31" s="5"/>
      <c r="B31" s="5"/>
      <c r="C31" s="6"/>
      <c r="D31" s="4"/>
      <c r="E31" s="4"/>
      <c r="F31" s="4"/>
    </row>
    <row r="32" spans="1:6" ht="42" customHeight="1" x14ac:dyDescent="0.2">
      <c r="A32" s="5" t="s">
        <v>108</v>
      </c>
      <c r="B32" s="5"/>
      <c r="C32" s="6" t="s">
        <v>10</v>
      </c>
      <c r="D32" s="4">
        <v>665</v>
      </c>
      <c r="E32" s="4">
        <v>250</v>
      </c>
      <c r="F32" s="4">
        <f>D32*E32</f>
        <v>166250</v>
      </c>
    </row>
    <row r="33" spans="1:6" x14ac:dyDescent="0.2">
      <c r="A33" s="5"/>
      <c r="B33" s="5"/>
      <c r="C33" s="6"/>
      <c r="D33" s="4"/>
      <c r="E33" s="4"/>
      <c r="F33" s="4"/>
    </row>
    <row r="34" spans="1:6" ht="30" customHeight="1" x14ac:dyDescent="0.2">
      <c r="A34" s="5" t="s">
        <v>121</v>
      </c>
      <c r="B34" s="5"/>
      <c r="C34" s="6" t="s">
        <v>23</v>
      </c>
      <c r="D34" s="4">
        <v>20</v>
      </c>
      <c r="E34" s="4">
        <v>350</v>
      </c>
      <c r="F34" s="4">
        <f>D34*E34</f>
        <v>7000</v>
      </c>
    </row>
    <row r="35" spans="1:6" ht="15" customHeight="1" x14ac:dyDescent="0.2">
      <c r="A35" s="5"/>
      <c r="B35" s="5"/>
      <c r="C35" s="6"/>
      <c r="D35" s="4"/>
      <c r="E35" s="4"/>
      <c r="F35" s="4"/>
    </row>
    <row r="36" spans="1:6" ht="30" customHeight="1" x14ac:dyDescent="0.2">
      <c r="A36" s="5" t="s">
        <v>109</v>
      </c>
      <c r="B36" s="5"/>
      <c r="C36" s="6" t="s">
        <v>23</v>
      </c>
      <c r="D36" s="4">
        <v>2</v>
      </c>
      <c r="E36" s="4">
        <v>150</v>
      </c>
      <c r="F36" s="4">
        <f>D36*E36</f>
        <v>300</v>
      </c>
    </row>
    <row r="37" spans="1:6" x14ac:dyDescent="0.2">
      <c r="A37" s="5"/>
      <c r="B37" s="5"/>
      <c r="C37" s="6"/>
      <c r="D37" s="4"/>
      <c r="E37" s="4"/>
      <c r="F37" s="4"/>
    </row>
    <row r="38" spans="1:6" ht="30" customHeight="1" x14ac:dyDescent="0.2">
      <c r="A38" s="5" t="s">
        <v>110</v>
      </c>
      <c r="B38" s="5"/>
      <c r="C38" s="6" t="s">
        <v>25</v>
      </c>
      <c r="D38" s="4">
        <v>13</v>
      </c>
      <c r="E38" s="4">
        <v>100</v>
      </c>
      <c r="F38" s="4">
        <f>D38*E38</f>
        <v>1300</v>
      </c>
    </row>
    <row r="39" spans="1:6" ht="12.75" customHeight="1" x14ac:dyDescent="0.2">
      <c r="A39" s="5"/>
      <c r="B39" s="5"/>
      <c r="C39" s="6"/>
      <c r="D39" s="4"/>
      <c r="E39" s="4"/>
      <c r="F39" s="4"/>
    </row>
    <row r="40" spans="1:6" ht="30" customHeight="1" x14ac:dyDescent="0.2">
      <c r="A40" s="5" t="s">
        <v>122</v>
      </c>
      <c r="B40" s="5"/>
      <c r="C40" s="6" t="s">
        <v>23</v>
      </c>
      <c r="D40" s="4">
        <v>8</v>
      </c>
      <c r="E40" s="4">
        <v>150</v>
      </c>
      <c r="F40" s="4">
        <f>D40*E40</f>
        <v>1200</v>
      </c>
    </row>
    <row r="41" spans="1:6" x14ac:dyDescent="0.2">
      <c r="A41" s="5"/>
      <c r="B41" s="5"/>
      <c r="C41" s="6"/>
      <c r="D41" s="4"/>
      <c r="E41" s="4"/>
      <c r="F41" s="4"/>
    </row>
    <row r="42" spans="1:6" ht="36.75" customHeight="1" x14ac:dyDescent="0.2">
      <c r="A42" s="5" t="s">
        <v>123</v>
      </c>
      <c r="B42" s="5"/>
      <c r="C42" s="6" t="s">
        <v>25</v>
      </c>
      <c r="D42" s="4">
        <v>4</v>
      </c>
      <c r="E42" s="4">
        <v>500</v>
      </c>
      <c r="F42" s="4">
        <f>D42*E42</f>
        <v>2000</v>
      </c>
    </row>
    <row r="43" spans="1:6" x14ac:dyDescent="0.2">
      <c r="A43" s="5"/>
      <c r="B43" s="5"/>
      <c r="C43" s="6"/>
      <c r="D43" s="4"/>
      <c r="E43" s="4"/>
      <c r="F43" s="4"/>
    </row>
    <row r="44" spans="1:6" ht="30" customHeight="1" x14ac:dyDescent="0.2">
      <c r="A44" s="5" t="s">
        <v>111</v>
      </c>
      <c r="B44" s="5"/>
      <c r="C44" s="6" t="s">
        <v>112</v>
      </c>
      <c r="D44" s="4">
        <v>1</v>
      </c>
      <c r="E44" s="4">
        <v>15000</v>
      </c>
      <c r="F44" s="4">
        <f>D44*E44</f>
        <v>15000</v>
      </c>
    </row>
    <row r="45" spans="1:6" x14ac:dyDescent="0.2">
      <c r="A45" s="5"/>
      <c r="B45" s="5"/>
      <c r="C45" s="6"/>
      <c r="D45" s="4"/>
      <c r="E45" s="4"/>
      <c r="F45" s="4"/>
    </row>
    <row r="46" spans="1:6" ht="30" customHeight="1" x14ac:dyDescent="0.2">
      <c r="A46" s="5" t="s">
        <v>113</v>
      </c>
      <c r="B46" s="5"/>
      <c r="C46" s="6" t="s">
        <v>112</v>
      </c>
      <c r="D46" s="4">
        <v>1</v>
      </c>
      <c r="E46" s="4">
        <v>10000</v>
      </c>
      <c r="F46" s="4">
        <f>D46*E46</f>
        <v>10000</v>
      </c>
    </row>
    <row r="47" spans="1:6" x14ac:dyDescent="0.2">
      <c r="A47" s="5"/>
      <c r="B47" s="5"/>
      <c r="C47" s="6"/>
      <c r="D47" s="4"/>
      <c r="E47" s="4"/>
      <c r="F47" s="4"/>
    </row>
    <row r="48" spans="1:6" ht="56.25" customHeight="1" x14ac:dyDescent="0.2">
      <c r="A48" s="5" t="s">
        <v>114</v>
      </c>
      <c r="B48" s="5"/>
      <c r="C48" s="6" t="s">
        <v>112</v>
      </c>
      <c r="D48" s="4">
        <v>1</v>
      </c>
      <c r="E48" s="4">
        <v>50000</v>
      </c>
      <c r="F48" s="4">
        <f>D48*E48</f>
        <v>50000</v>
      </c>
    </row>
    <row r="49" spans="1:6" ht="12" customHeight="1" x14ac:dyDescent="0.2">
      <c r="A49" s="5"/>
      <c r="B49" s="5"/>
      <c r="C49" s="6"/>
      <c r="D49" s="4"/>
      <c r="E49" s="1" t="s">
        <v>4</v>
      </c>
      <c r="F49" s="1">
        <f>SUM(F17:F48)</f>
        <v>912130</v>
      </c>
    </row>
    <row r="50" spans="1:6" x14ac:dyDescent="0.2">
      <c r="A50" s="5"/>
      <c r="B50" s="5"/>
      <c r="C50" s="6"/>
      <c r="D50" s="4"/>
      <c r="E50" s="4"/>
      <c r="F50" s="4"/>
    </row>
    <row r="51" spans="1:6" s="42" customFormat="1" x14ac:dyDescent="0.2">
      <c r="A51" s="2" t="s">
        <v>244</v>
      </c>
      <c r="B51" s="2"/>
      <c r="C51" s="13"/>
      <c r="D51" s="14"/>
      <c r="E51" s="14"/>
      <c r="F51" s="14"/>
    </row>
    <row r="52" spans="1:6" x14ac:dyDescent="0.2">
      <c r="A52" s="48"/>
      <c r="B52" s="43"/>
      <c r="C52" s="44"/>
      <c r="D52" s="35"/>
      <c r="E52" s="35"/>
      <c r="F52" s="35"/>
    </row>
    <row r="53" spans="1:6" x14ac:dyDescent="0.2">
      <c r="A53" s="8" t="s">
        <v>99</v>
      </c>
      <c r="B53" s="5"/>
      <c r="C53" s="6"/>
      <c r="D53" s="4"/>
      <c r="E53" s="1"/>
      <c r="F53" s="1">
        <f>F14</f>
        <v>72552</v>
      </c>
    </row>
    <row r="54" spans="1:6" ht="13.5" thickBot="1" x14ac:dyDescent="0.25">
      <c r="A54" s="8" t="s">
        <v>98</v>
      </c>
      <c r="B54" s="5"/>
      <c r="C54" s="6"/>
      <c r="D54" s="4"/>
      <c r="E54" s="1"/>
      <c r="F54" s="1">
        <f>F49</f>
        <v>912130</v>
      </c>
    </row>
    <row r="55" spans="1:6" ht="14.25" thickBot="1" x14ac:dyDescent="0.25">
      <c r="A55" s="20"/>
      <c r="B55" s="21"/>
      <c r="C55" s="30"/>
      <c r="D55" s="31"/>
      <c r="E55" s="29" t="s">
        <v>90</v>
      </c>
      <c r="F55" s="23">
        <f>SUM(F53:F54)</f>
        <v>984682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0"/>
  <sheetViews>
    <sheetView tabSelected="1" topLeftCell="A115" zoomScale="85" zoomScaleNormal="85" workbookViewId="0">
      <selection activeCell="C117" sqref="C117"/>
    </sheetView>
  </sheetViews>
  <sheetFormatPr defaultRowHeight="12.75" x14ac:dyDescent="0.2"/>
  <cols>
    <col min="1" max="1" width="43.7109375" style="49" customWidth="1"/>
    <col min="2" max="2" width="4.42578125" style="38" customWidth="1"/>
    <col min="3" max="3" width="9" style="39" customWidth="1"/>
    <col min="4" max="4" width="8.140625" style="40" customWidth="1"/>
    <col min="5" max="5" width="13.42578125" style="40" customWidth="1"/>
    <col min="6" max="6" width="13.140625" style="40" customWidth="1"/>
    <col min="7" max="16384" width="9.140625" style="38"/>
  </cols>
  <sheetData>
    <row r="1" spans="1:6" ht="25.5" x14ac:dyDescent="0.2">
      <c r="A1" s="47" t="s">
        <v>115</v>
      </c>
    </row>
    <row r="3" spans="1:6" x14ac:dyDescent="0.2">
      <c r="A3" s="5"/>
      <c r="B3" s="5"/>
      <c r="C3" s="6"/>
      <c r="D3" s="4"/>
      <c r="E3" s="4"/>
      <c r="F3" s="4"/>
    </row>
    <row r="4" spans="1:6" ht="17.25" customHeight="1" x14ac:dyDescent="0.2">
      <c r="A4" s="2" t="s">
        <v>91</v>
      </c>
      <c r="B4" s="15"/>
      <c r="C4" s="13" t="s">
        <v>252</v>
      </c>
      <c r="D4" s="82" t="s">
        <v>253</v>
      </c>
      <c r="E4" s="82" t="s">
        <v>254</v>
      </c>
      <c r="F4" s="82" t="s">
        <v>255</v>
      </c>
    </row>
    <row r="5" spans="1:6" x14ac:dyDescent="0.2">
      <c r="A5" s="5"/>
      <c r="B5" s="5"/>
      <c r="C5" s="6"/>
      <c r="D5" s="4"/>
      <c r="E5" s="4"/>
      <c r="F5" s="4"/>
    </row>
    <row r="6" spans="1:6" ht="37.5" customHeight="1" x14ac:dyDescent="0.2">
      <c r="A6" s="5" t="s">
        <v>116</v>
      </c>
      <c r="B6" s="5"/>
      <c r="C6" s="6" t="s">
        <v>23</v>
      </c>
      <c r="D6" s="4">
        <v>4</v>
      </c>
      <c r="E6" s="4">
        <v>10000</v>
      </c>
      <c r="F6" s="4">
        <f>D6*E6</f>
        <v>40000</v>
      </c>
    </row>
    <row r="7" spans="1:6" ht="13.5" customHeight="1" x14ac:dyDescent="0.2">
      <c r="A7" s="5"/>
      <c r="B7" s="5"/>
      <c r="C7" s="6"/>
      <c r="D7" s="4"/>
      <c r="E7" s="1" t="s">
        <v>4</v>
      </c>
      <c r="F7" s="1">
        <f>SUM(F5:F6)</f>
        <v>40000</v>
      </c>
    </row>
    <row r="8" spans="1:6" ht="13.5" customHeight="1" x14ac:dyDescent="0.2">
      <c r="A8" s="5"/>
      <c r="B8" s="5"/>
      <c r="C8" s="6"/>
      <c r="D8" s="4"/>
      <c r="E8" s="1"/>
      <c r="F8" s="1"/>
    </row>
    <row r="9" spans="1:6" ht="13.5" customHeight="1" x14ac:dyDescent="0.2">
      <c r="A9" s="2" t="s">
        <v>117</v>
      </c>
      <c r="B9" s="15"/>
      <c r="C9" s="13" t="s">
        <v>252</v>
      </c>
      <c r="D9" s="82" t="s">
        <v>253</v>
      </c>
      <c r="E9" s="82" t="s">
        <v>254</v>
      </c>
      <c r="F9" s="82" t="s">
        <v>255</v>
      </c>
    </row>
    <row r="10" spans="1:6" x14ac:dyDescent="0.2">
      <c r="A10" s="5"/>
      <c r="B10" s="5"/>
      <c r="C10" s="6"/>
      <c r="D10" s="4"/>
      <c r="E10" s="4"/>
      <c r="F10" s="4"/>
    </row>
    <row r="11" spans="1:6" ht="91.5" customHeight="1" x14ac:dyDescent="0.2">
      <c r="A11" s="5" t="s">
        <v>118</v>
      </c>
      <c r="B11" s="5"/>
      <c r="C11" s="6" t="s">
        <v>23</v>
      </c>
      <c r="D11" s="4">
        <v>25</v>
      </c>
      <c r="E11" s="4">
        <v>29000</v>
      </c>
      <c r="F11" s="4">
        <f t="shared" ref="F11:F15" si="0">D11*E11</f>
        <v>725000</v>
      </c>
    </row>
    <row r="12" spans="1:6" ht="11.25" customHeight="1" x14ac:dyDescent="0.2">
      <c r="A12" s="5"/>
      <c r="B12" s="5"/>
      <c r="C12" s="6"/>
      <c r="D12" s="4"/>
      <c r="E12" s="4"/>
      <c r="F12" s="4"/>
    </row>
    <row r="13" spans="1:6" ht="69" customHeight="1" x14ac:dyDescent="0.2">
      <c r="A13" s="5" t="s">
        <v>119</v>
      </c>
      <c r="B13" s="5"/>
      <c r="C13" s="6" t="s">
        <v>23</v>
      </c>
      <c r="D13" s="4">
        <v>7</v>
      </c>
      <c r="E13" s="4">
        <v>23500</v>
      </c>
      <c r="F13" s="4">
        <f t="shared" si="0"/>
        <v>164500</v>
      </c>
    </row>
    <row r="14" spans="1:6" x14ac:dyDescent="0.2">
      <c r="A14" s="5"/>
      <c r="B14" s="5"/>
      <c r="C14" s="6"/>
      <c r="D14" s="4"/>
      <c r="E14" s="4"/>
      <c r="F14" s="4"/>
    </row>
    <row r="15" spans="1:6" ht="73.5" customHeight="1" x14ac:dyDescent="0.2">
      <c r="A15" s="3" t="s">
        <v>120</v>
      </c>
      <c r="B15" s="5"/>
      <c r="C15" s="6" t="s">
        <v>23</v>
      </c>
      <c r="D15" s="4">
        <v>25</v>
      </c>
      <c r="E15" s="4">
        <v>4500</v>
      </c>
      <c r="F15" s="4">
        <f t="shared" si="0"/>
        <v>112500</v>
      </c>
    </row>
    <row r="16" spans="1:6" x14ac:dyDescent="0.2">
      <c r="A16" s="5"/>
      <c r="B16" s="5"/>
      <c r="C16" s="6"/>
      <c r="D16" s="4"/>
      <c r="E16" s="1" t="s">
        <v>4</v>
      </c>
      <c r="F16" s="1">
        <f>SUM(F10:F15)</f>
        <v>1002000</v>
      </c>
    </row>
    <row r="17" spans="1:6" x14ac:dyDescent="0.2">
      <c r="A17" s="5"/>
      <c r="B17" s="5"/>
      <c r="C17" s="6"/>
      <c r="D17" s="4"/>
      <c r="E17" s="4"/>
      <c r="F17" s="4"/>
    </row>
    <row r="18" spans="1:6" ht="21" customHeight="1" x14ac:dyDescent="0.2">
      <c r="A18" s="2" t="s">
        <v>124</v>
      </c>
      <c r="B18" s="15"/>
      <c r="C18" s="13" t="s">
        <v>252</v>
      </c>
      <c r="D18" s="82" t="s">
        <v>253</v>
      </c>
      <c r="E18" s="82" t="s">
        <v>254</v>
      </c>
      <c r="F18" s="82" t="s">
        <v>255</v>
      </c>
    </row>
    <row r="19" spans="1:6" x14ac:dyDescent="0.2">
      <c r="A19" s="5"/>
      <c r="B19" s="5"/>
      <c r="C19" s="6"/>
      <c r="D19" s="4"/>
      <c r="E19" s="4"/>
      <c r="F19" s="4"/>
    </row>
    <row r="20" spans="1:6" ht="96" customHeight="1" x14ac:dyDescent="0.2">
      <c r="A20" s="3" t="s">
        <v>169</v>
      </c>
      <c r="B20" s="5"/>
      <c r="C20" s="6" t="s">
        <v>25</v>
      </c>
      <c r="D20" s="4">
        <v>1</v>
      </c>
      <c r="E20" s="4">
        <v>45000</v>
      </c>
      <c r="F20" s="4">
        <f>D20*E20</f>
        <v>45000</v>
      </c>
    </row>
    <row r="21" spans="1:6" x14ac:dyDescent="0.2">
      <c r="A21" s="5"/>
      <c r="B21" s="5"/>
      <c r="C21" s="6"/>
      <c r="D21" s="4"/>
      <c r="E21" s="4"/>
      <c r="F21" s="4"/>
    </row>
    <row r="22" spans="1:6" ht="61.5" customHeight="1" x14ac:dyDescent="0.2">
      <c r="A22" s="5" t="s">
        <v>170</v>
      </c>
      <c r="B22" s="5"/>
      <c r="C22" s="6" t="s">
        <v>25</v>
      </c>
      <c r="D22" s="4">
        <v>1</v>
      </c>
      <c r="E22" s="4">
        <v>2960000</v>
      </c>
      <c r="F22" s="4">
        <f>D22*E22</f>
        <v>2960000</v>
      </c>
    </row>
    <row r="23" spans="1:6" ht="14.25" customHeight="1" x14ac:dyDescent="0.2">
      <c r="A23" s="50"/>
      <c r="B23" s="5"/>
      <c r="C23" s="6"/>
      <c r="D23" s="4"/>
      <c r="E23" s="4"/>
      <c r="F23" s="4"/>
    </row>
    <row r="24" spans="1:6" ht="24.75" customHeight="1" x14ac:dyDescent="0.2">
      <c r="A24" s="10" t="s">
        <v>125</v>
      </c>
      <c r="B24" s="5"/>
      <c r="C24" s="6"/>
      <c r="D24" s="4"/>
      <c r="E24" s="4"/>
      <c r="F24" s="4"/>
    </row>
    <row r="25" spans="1:6" ht="24.75" customHeight="1" x14ac:dyDescent="0.2">
      <c r="A25" s="51" t="s">
        <v>126</v>
      </c>
      <c r="B25" s="5"/>
      <c r="C25" s="6"/>
      <c r="D25" s="4"/>
      <c r="E25" s="4"/>
      <c r="F25" s="4"/>
    </row>
    <row r="26" spans="1:6" ht="24.75" customHeight="1" x14ac:dyDescent="0.2">
      <c r="A26" s="51" t="s">
        <v>127</v>
      </c>
      <c r="B26" s="5"/>
      <c r="C26" s="6"/>
      <c r="D26" s="4"/>
      <c r="E26" s="4"/>
      <c r="F26" s="4"/>
    </row>
    <row r="27" spans="1:6" ht="24.75" customHeight="1" x14ac:dyDescent="0.2">
      <c r="A27" s="51" t="s">
        <v>128</v>
      </c>
      <c r="B27" s="5"/>
      <c r="C27" s="6"/>
      <c r="D27" s="4"/>
      <c r="E27" s="4"/>
      <c r="F27" s="4"/>
    </row>
    <row r="28" spans="1:6" ht="24.75" customHeight="1" x14ac:dyDescent="0.2">
      <c r="A28" s="51" t="s">
        <v>129</v>
      </c>
      <c r="B28" s="5"/>
      <c r="C28" s="6"/>
      <c r="D28" s="4"/>
      <c r="E28" s="4"/>
      <c r="F28" s="4"/>
    </row>
    <row r="29" spans="1:6" ht="24.75" customHeight="1" x14ac:dyDescent="0.2">
      <c r="A29" s="51" t="s">
        <v>130</v>
      </c>
      <c r="B29" s="5"/>
      <c r="C29" s="6"/>
      <c r="D29" s="4"/>
      <c r="E29" s="4"/>
      <c r="F29" s="4"/>
    </row>
    <row r="30" spans="1:6" ht="24.75" customHeight="1" x14ac:dyDescent="0.2">
      <c r="A30" s="51" t="s">
        <v>131</v>
      </c>
      <c r="B30" s="5"/>
      <c r="C30" s="6"/>
      <c r="D30" s="4"/>
      <c r="E30" s="4"/>
      <c r="F30" s="4"/>
    </row>
    <row r="31" spans="1:6" ht="24.75" customHeight="1" x14ac:dyDescent="0.2">
      <c r="A31" s="51" t="s">
        <v>132</v>
      </c>
      <c r="B31" s="5"/>
      <c r="C31" s="6"/>
      <c r="D31" s="4"/>
      <c r="E31" s="4"/>
      <c r="F31" s="4"/>
    </row>
    <row r="32" spans="1:6" ht="24.75" customHeight="1" x14ac:dyDescent="0.2">
      <c r="A32" s="51" t="s">
        <v>133</v>
      </c>
      <c r="B32" s="5"/>
      <c r="C32" s="6"/>
      <c r="D32" s="4"/>
      <c r="E32" s="4"/>
      <c r="F32" s="4"/>
    </row>
    <row r="33" spans="1:6" ht="24.75" customHeight="1" x14ac:dyDescent="0.2">
      <c r="A33" s="51" t="s">
        <v>134</v>
      </c>
      <c r="B33" s="5"/>
      <c r="C33" s="6"/>
      <c r="D33" s="4"/>
      <c r="E33" s="4"/>
      <c r="F33" s="4"/>
    </row>
    <row r="34" spans="1:6" ht="24.75" customHeight="1" x14ac:dyDescent="0.2">
      <c r="A34" s="51" t="s">
        <v>135</v>
      </c>
      <c r="B34" s="5"/>
      <c r="C34" s="6"/>
      <c r="D34" s="4"/>
      <c r="E34" s="4"/>
      <c r="F34" s="4"/>
    </row>
    <row r="35" spans="1:6" ht="24.75" customHeight="1" x14ac:dyDescent="0.2">
      <c r="A35" s="51" t="s">
        <v>136</v>
      </c>
      <c r="B35" s="5"/>
      <c r="C35" s="6"/>
      <c r="D35" s="4"/>
      <c r="E35" s="4"/>
      <c r="F35" s="4"/>
    </row>
    <row r="36" spans="1:6" ht="24.75" customHeight="1" x14ac:dyDescent="0.2">
      <c r="A36" s="51" t="s">
        <v>137</v>
      </c>
      <c r="B36" s="5"/>
      <c r="C36" s="6"/>
      <c r="D36" s="4"/>
      <c r="E36" s="4"/>
      <c r="F36" s="4"/>
    </row>
    <row r="37" spans="1:6" ht="24.75" customHeight="1" x14ac:dyDescent="0.2">
      <c r="A37" s="51" t="s">
        <v>138</v>
      </c>
      <c r="B37" s="5"/>
      <c r="C37" s="6"/>
      <c r="D37" s="4"/>
      <c r="E37" s="4"/>
      <c r="F37" s="4"/>
    </row>
    <row r="38" spans="1:6" ht="24.75" customHeight="1" x14ac:dyDescent="0.2">
      <c r="A38" s="51" t="s">
        <v>139</v>
      </c>
      <c r="B38" s="5"/>
      <c r="C38" s="6"/>
      <c r="D38" s="4"/>
      <c r="E38" s="4"/>
      <c r="F38" s="4"/>
    </row>
    <row r="39" spans="1:6" ht="24.75" customHeight="1" x14ac:dyDescent="0.2">
      <c r="A39" s="51" t="s">
        <v>140</v>
      </c>
      <c r="B39" s="5"/>
      <c r="C39" s="6"/>
      <c r="D39" s="4"/>
      <c r="E39" s="4"/>
      <c r="F39" s="4"/>
    </row>
    <row r="40" spans="1:6" ht="24.75" customHeight="1" x14ac:dyDescent="0.2">
      <c r="A40" s="51" t="s">
        <v>141</v>
      </c>
      <c r="B40" s="5"/>
      <c r="C40" s="6"/>
      <c r="D40" s="4"/>
      <c r="E40" s="4"/>
      <c r="F40" s="4"/>
    </row>
    <row r="41" spans="1:6" ht="24.75" customHeight="1" x14ac:dyDescent="0.2">
      <c r="A41" s="51" t="s">
        <v>142</v>
      </c>
      <c r="B41" s="5"/>
      <c r="C41" s="6"/>
      <c r="D41" s="4"/>
      <c r="E41" s="4"/>
      <c r="F41" s="4"/>
    </row>
    <row r="42" spans="1:6" ht="24.75" customHeight="1" x14ac:dyDescent="0.2">
      <c r="A42" s="51" t="s">
        <v>143</v>
      </c>
      <c r="B42" s="5"/>
      <c r="C42" s="6"/>
      <c r="D42" s="4"/>
      <c r="E42" s="4"/>
      <c r="F42" s="4"/>
    </row>
    <row r="43" spans="1:6" ht="24.75" customHeight="1" x14ac:dyDescent="0.2">
      <c r="A43" s="51" t="s">
        <v>144</v>
      </c>
      <c r="B43" s="5"/>
      <c r="C43" s="6"/>
      <c r="D43" s="4"/>
      <c r="E43" s="4"/>
      <c r="F43" s="4"/>
    </row>
    <row r="44" spans="1:6" ht="24.75" customHeight="1" x14ac:dyDescent="0.2">
      <c r="A44" s="51" t="s">
        <v>145</v>
      </c>
      <c r="B44" s="5"/>
      <c r="C44" s="6"/>
      <c r="D44" s="4"/>
      <c r="E44" s="4"/>
      <c r="F44" s="4"/>
    </row>
    <row r="45" spans="1:6" ht="24.75" customHeight="1" x14ac:dyDescent="0.2">
      <c r="A45" s="51" t="s">
        <v>146</v>
      </c>
      <c r="B45" s="5"/>
      <c r="C45" s="6"/>
      <c r="D45" s="4"/>
      <c r="E45" s="4"/>
      <c r="F45" s="4"/>
    </row>
    <row r="46" spans="1:6" ht="24.75" customHeight="1" x14ac:dyDescent="0.2">
      <c r="A46" s="51" t="s">
        <v>147</v>
      </c>
      <c r="B46" s="5"/>
      <c r="C46" s="6"/>
      <c r="D46" s="4"/>
      <c r="E46" s="4"/>
      <c r="F46" s="4"/>
    </row>
    <row r="47" spans="1:6" ht="24.75" customHeight="1" x14ac:dyDescent="0.2">
      <c r="A47" s="51" t="s">
        <v>148</v>
      </c>
      <c r="B47" s="5"/>
      <c r="C47" s="6"/>
      <c r="D47" s="4"/>
      <c r="E47" s="4"/>
      <c r="F47" s="4"/>
    </row>
    <row r="48" spans="1:6" ht="24.75" customHeight="1" x14ac:dyDescent="0.2">
      <c r="A48" s="51" t="s">
        <v>149</v>
      </c>
      <c r="B48" s="5"/>
      <c r="C48" s="6"/>
      <c r="D48" s="4"/>
      <c r="E48" s="4"/>
      <c r="F48" s="4"/>
    </row>
    <row r="49" spans="1:6" ht="24.75" customHeight="1" x14ac:dyDescent="0.2">
      <c r="A49" s="51" t="s">
        <v>150</v>
      </c>
      <c r="B49" s="5"/>
      <c r="C49" s="6"/>
      <c r="D49" s="4"/>
      <c r="E49" s="4"/>
      <c r="F49" s="4"/>
    </row>
    <row r="50" spans="1:6" ht="24.75" customHeight="1" x14ac:dyDescent="0.2">
      <c r="A50" s="51" t="s">
        <v>151</v>
      </c>
      <c r="B50" s="5"/>
      <c r="C50" s="6"/>
      <c r="D50" s="4"/>
      <c r="E50" s="4"/>
      <c r="F50" s="4"/>
    </row>
    <row r="51" spans="1:6" ht="24.75" customHeight="1" x14ac:dyDescent="0.2">
      <c r="A51" s="51" t="s">
        <v>152</v>
      </c>
      <c r="B51" s="5"/>
      <c r="C51" s="6"/>
      <c r="D51" s="4"/>
      <c r="E51" s="4"/>
      <c r="F51" s="4"/>
    </row>
    <row r="52" spans="1:6" ht="24.75" customHeight="1" x14ac:dyDescent="0.2">
      <c r="A52" s="51" t="s">
        <v>153</v>
      </c>
      <c r="B52" s="5"/>
      <c r="C52" s="6"/>
      <c r="D52" s="4"/>
      <c r="E52" s="4"/>
      <c r="F52" s="4"/>
    </row>
    <row r="53" spans="1:6" ht="24.75" customHeight="1" x14ac:dyDescent="0.2">
      <c r="A53" s="51" t="s">
        <v>154</v>
      </c>
      <c r="B53" s="5"/>
      <c r="C53" s="6"/>
      <c r="D53" s="4"/>
      <c r="E53" s="4"/>
      <c r="F53" s="4"/>
    </row>
    <row r="54" spans="1:6" ht="24.75" customHeight="1" x14ac:dyDescent="0.2">
      <c r="A54" s="51" t="s">
        <v>155</v>
      </c>
      <c r="B54" s="5"/>
      <c r="C54" s="6"/>
      <c r="D54" s="4"/>
      <c r="E54" s="4"/>
      <c r="F54" s="4"/>
    </row>
    <row r="55" spans="1:6" ht="24.75" customHeight="1" x14ac:dyDescent="0.2">
      <c r="A55" s="51" t="s">
        <v>156</v>
      </c>
      <c r="B55" s="5"/>
      <c r="C55" s="6"/>
      <c r="D55" s="4"/>
      <c r="E55" s="4"/>
      <c r="F55" s="4"/>
    </row>
    <row r="56" spans="1:6" ht="24.75" customHeight="1" x14ac:dyDescent="0.2">
      <c r="A56" s="51" t="s">
        <v>157</v>
      </c>
      <c r="B56" s="5"/>
      <c r="C56" s="6"/>
      <c r="D56" s="4"/>
      <c r="E56" s="4"/>
      <c r="F56" s="4"/>
    </row>
    <row r="57" spans="1:6" ht="24.75" customHeight="1" x14ac:dyDescent="0.2">
      <c r="A57" s="51" t="s">
        <v>158</v>
      </c>
      <c r="B57" s="5"/>
      <c r="C57" s="6"/>
      <c r="D57" s="4"/>
      <c r="E57" s="4"/>
      <c r="F57" s="4"/>
    </row>
    <row r="58" spans="1:6" ht="24.75" customHeight="1" x14ac:dyDescent="0.2">
      <c r="A58" s="51" t="s">
        <v>159</v>
      </c>
      <c r="B58" s="5"/>
      <c r="C58" s="6"/>
      <c r="D58" s="4"/>
      <c r="E58" s="4"/>
      <c r="F58" s="4"/>
    </row>
    <row r="59" spans="1:6" ht="24.75" customHeight="1" x14ac:dyDescent="0.2">
      <c r="A59" s="51" t="s">
        <v>160</v>
      </c>
      <c r="B59" s="5"/>
      <c r="C59" s="6"/>
      <c r="D59" s="4"/>
      <c r="E59" s="4"/>
      <c r="F59" s="4"/>
    </row>
    <row r="60" spans="1:6" ht="24.75" customHeight="1" x14ac:dyDescent="0.2">
      <c r="A60" s="51" t="s">
        <v>161</v>
      </c>
      <c r="B60" s="5"/>
      <c r="C60" s="6"/>
      <c r="D60" s="4"/>
      <c r="E60" s="4"/>
      <c r="F60" s="4"/>
    </row>
    <row r="61" spans="1:6" ht="24.75" customHeight="1" x14ac:dyDescent="0.2">
      <c r="A61" s="51" t="s">
        <v>162</v>
      </c>
      <c r="B61" s="5"/>
      <c r="C61" s="6"/>
      <c r="D61" s="4"/>
      <c r="E61" s="4"/>
      <c r="F61" s="4"/>
    </row>
    <row r="62" spans="1:6" ht="24.75" customHeight="1" x14ac:dyDescent="0.2">
      <c r="A62" s="51" t="s">
        <v>163</v>
      </c>
      <c r="B62" s="5"/>
      <c r="C62" s="6"/>
      <c r="D62" s="4"/>
      <c r="E62" s="4"/>
      <c r="F62" s="4"/>
    </row>
    <row r="63" spans="1:6" ht="24.75" customHeight="1" x14ac:dyDescent="0.2">
      <c r="A63" s="51" t="s">
        <v>164</v>
      </c>
      <c r="B63" s="5"/>
      <c r="C63" s="6"/>
      <c r="D63" s="4"/>
      <c r="E63" s="4"/>
      <c r="F63" s="4"/>
    </row>
    <row r="64" spans="1:6" ht="24.75" customHeight="1" x14ac:dyDescent="0.2">
      <c r="A64" s="51" t="s">
        <v>165</v>
      </c>
      <c r="B64" s="5"/>
      <c r="C64" s="6"/>
      <c r="D64" s="4"/>
      <c r="E64" s="4"/>
      <c r="F64" s="4"/>
    </row>
    <row r="65" spans="1:6" ht="45" customHeight="1" x14ac:dyDescent="0.2">
      <c r="A65" s="52" t="s">
        <v>166</v>
      </c>
      <c r="B65" s="5"/>
      <c r="C65" s="6"/>
      <c r="D65" s="4"/>
      <c r="E65" s="4"/>
      <c r="F65" s="4"/>
    </row>
    <row r="66" spans="1:6" x14ac:dyDescent="0.2">
      <c r="A66" s="5"/>
      <c r="B66" s="5"/>
      <c r="C66" s="6"/>
      <c r="D66" s="4"/>
      <c r="E66" s="4"/>
      <c r="F66" s="4"/>
    </row>
    <row r="67" spans="1:6" ht="60" customHeight="1" x14ac:dyDescent="0.2">
      <c r="A67" s="5" t="s">
        <v>168</v>
      </c>
      <c r="B67" s="5"/>
      <c r="C67" s="6" t="s">
        <v>103</v>
      </c>
      <c r="D67" s="4">
        <v>1</v>
      </c>
      <c r="E67" s="4">
        <v>375000</v>
      </c>
      <c r="F67" s="4">
        <f>D67*E67</f>
        <v>375000</v>
      </c>
    </row>
    <row r="68" spans="1:6" x14ac:dyDescent="0.2">
      <c r="A68" s="5"/>
      <c r="B68" s="5"/>
      <c r="C68" s="6"/>
      <c r="D68" s="4"/>
      <c r="E68" s="4"/>
      <c r="F68" s="4"/>
    </row>
    <row r="69" spans="1:6" ht="61.5" customHeight="1" x14ac:dyDescent="0.2">
      <c r="A69" s="5" t="s">
        <v>171</v>
      </c>
      <c r="B69" s="5"/>
      <c r="C69" s="6" t="s">
        <v>103</v>
      </c>
      <c r="D69" s="4">
        <v>1</v>
      </c>
      <c r="E69" s="4">
        <v>20000</v>
      </c>
      <c r="F69" s="4">
        <f>D69*E69</f>
        <v>20000</v>
      </c>
    </row>
    <row r="70" spans="1:6" ht="18" customHeight="1" x14ac:dyDescent="0.2">
      <c r="A70" s="5"/>
      <c r="B70" s="5"/>
      <c r="C70" s="6"/>
      <c r="D70" s="4"/>
      <c r="E70" s="1" t="s">
        <v>73</v>
      </c>
      <c r="F70" s="1">
        <f>SUM(F19:F69)</f>
        <v>3400000</v>
      </c>
    </row>
    <row r="71" spans="1:6" ht="15" customHeight="1" x14ac:dyDescent="0.2">
      <c r="A71" s="5"/>
      <c r="B71" s="5"/>
      <c r="C71" s="6"/>
      <c r="D71" s="4"/>
      <c r="E71" s="4"/>
      <c r="F71" s="4"/>
    </row>
    <row r="72" spans="1:6" ht="15" customHeight="1" x14ac:dyDescent="0.2">
      <c r="A72" s="2" t="s">
        <v>172</v>
      </c>
      <c r="B72" s="15"/>
      <c r="C72" s="13" t="s">
        <v>252</v>
      </c>
      <c r="D72" s="82" t="s">
        <v>253</v>
      </c>
      <c r="E72" s="82" t="s">
        <v>254</v>
      </c>
      <c r="F72" s="82" t="s">
        <v>255</v>
      </c>
    </row>
    <row r="73" spans="1:6" ht="127.5" x14ac:dyDescent="0.2">
      <c r="A73" s="5" t="s">
        <v>174</v>
      </c>
      <c r="B73" s="5"/>
      <c r="C73" s="6" t="s">
        <v>103</v>
      </c>
      <c r="D73" s="4">
        <v>61</v>
      </c>
      <c r="E73" s="4">
        <v>6400</v>
      </c>
      <c r="F73" s="26">
        <f>D73*E73</f>
        <v>390400</v>
      </c>
    </row>
    <row r="74" spans="1:6" x14ac:dyDescent="0.2">
      <c r="A74" s="24"/>
      <c r="B74" s="24"/>
      <c r="C74" s="25"/>
      <c r="D74" s="26"/>
      <c r="E74" s="26"/>
      <c r="F74" s="26"/>
    </row>
    <row r="75" spans="1:6" ht="43.5" customHeight="1" x14ac:dyDescent="0.2">
      <c r="A75" s="5" t="s">
        <v>175</v>
      </c>
      <c r="B75" s="5"/>
      <c r="C75" s="6" t="s">
        <v>103</v>
      </c>
      <c r="D75" s="4">
        <v>32</v>
      </c>
      <c r="E75" s="4">
        <v>9500</v>
      </c>
      <c r="F75" s="4">
        <f>D75*E75</f>
        <v>304000</v>
      </c>
    </row>
    <row r="76" spans="1:6" ht="14.25" customHeight="1" x14ac:dyDescent="0.2">
      <c r="A76" s="24"/>
      <c r="B76" s="24"/>
      <c r="C76" s="25"/>
      <c r="D76" s="26"/>
      <c r="E76" s="26"/>
      <c r="F76" s="26"/>
    </row>
    <row r="77" spans="1:6" ht="38.25" x14ac:dyDescent="0.2">
      <c r="A77" s="5" t="s">
        <v>176</v>
      </c>
      <c r="B77" s="5"/>
      <c r="C77" s="6" t="s">
        <v>103</v>
      </c>
      <c r="D77" s="4">
        <v>2</v>
      </c>
      <c r="E77" s="4">
        <v>7100</v>
      </c>
      <c r="F77" s="26">
        <f>D77*E77</f>
        <v>14200</v>
      </c>
    </row>
    <row r="78" spans="1:6" x14ac:dyDescent="0.2">
      <c r="A78" s="24"/>
      <c r="B78" s="24"/>
      <c r="C78" s="25"/>
      <c r="D78" s="26"/>
      <c r="E78" s="26"/>
      <c r="F78" s="26"/>
    </row>
    <row r="79" spans="1:6" ht="51" x14ac:dyDescent="0.2">
      <c r="A79" s="3" t="s">
        <v>177</v>
      </c>
      <c r="B79" s="5"/>
      <c r="C79" s="6" t="s">
        <v>103</v>
      </c>
      <c r="D79" s="4">
        <v>12</v>
      </c>
      <c r="E79" s="4">
        <v>15500</v>
      </c>
      <c r="F79" s="4">
        <f>D79*E79</f>
        <v>186000</v>
      </c>
    </row>
    <row r="80" spans="1:6" x14ac:dyDescent="0.2">
      <c r="A80" s="27"/>
      <c r="B80" s="24"/>
      <c r="C80" s="25"/>
      <c r="D80" s="26"/>
      <c r="E80" s="26"/>
      <c r="F80" s="26"/>
    </row>
    <row r="81" spans="1:6" ht="51" x14ac:dyDescent="0.2">
      <c r="A81" s="3" t="s">
        <v>178</v>
      </c>
      <c r="B81" s="5"/>
      <c r="C81" s="6" t="s">
        <v>103</v>
      </c>
      <c r="D81" s="4">
        <v>5</v>
      </c>
      <c r="E81" s="4">
        <v>13250</v>
      </c>
      <c r="F81" s="26">
        <f>D81*E81</f>
        <v>66250</v>
      </c>
    </row>
    <row r="82" spans="1:6" x14ac:dyDescent="0.2">
      <c r="A82" s="27"/>
      <c r="B82" s="24"/>
      <c r="C82" s="25"/>
      <c r="D82" s="26"/>
      <c r="E82" s="26"/>
      <c r="F82" s="26"/>
    </row>
    <row r="83" spans="1:6" ht="54.75" customHeight="1" x14ac:dyDescent="0.2">
      <c r="A83" s="3" t="s">
        <v>179</v>
      </c>
      <c r="B83" s="5"/>
      <c r="C83" s="6" t="s">
        <v>103</v>
      </c>
      <c r="D83" s="4">
        <v>10</v>
      </c>
      <c r="E83" s="4">
        <v>7400</v>
      </c>
      <c r="F83" s="4">
        <f>D83*E83</f>
        <v>74000</v>
      </c>
    </row>
    <row r="84" spans="1:6" ht="14.25" customHeight="1" x14ac:dyDescent="0.2">
      <c r="A84" s="27"/>
      <c r="B84" s="24"/>
      <c r="C84" s="25"/>
      <c r="D84" s="26"/>
      <c r="E84" s="26"/>
      <c r="F84" s="26"/>
    </row>
    <row r="85" spans="1:6" ht="51" x14ac:dyDescent="0.2">
      <c r="A85" s="3" t="s">
        <v>180</v>
      </c>
      <c r="B85" s="5"/>
      <c r="C85" s="6" t="s">
        <v>103</v>
      </c>
      <c r="D85" s="4">
        <v>8</v>
      </c>
      <c r="E85" s="4">
        <v>1000</v>
      </c>
      <c r="F85" s="26">
        <f>D85*E85</f>
        <v>8000</v>
      </c>
    </row>
    <row r="86" spans="1:6" x14ac:dyDescent="0.2">
      <c r="A86" s="3"/>
      <c r="B86" s="5"/>
      <c r="C86" s="6"/>
      <c r="D86" s="4"/>
      <c r="E86" s="1" t="s">
        <v>73</v>
      </c>
      <c r="F86" s="1">
        <f>SUM(F73:F85)</f>
        <v>1042850</v>
      </c>
    </row>
    <row r="87" spans="1:6" x14ac:dyDescent="0.2">
      <c r="A87" s="3"/>
      <c r="B87" s="5"/>
      <c r="C87" s="6"/>
      <c r="D87" s="4"/>
      <c r="E87" s="4"/>
      <c r="F87" s="4"/>
    </row>
    <row r="88" spans="1:6" ht="24.75" customHeight="1" x14ac:dyDescent="0.2">
      <c r="A88" s="2" t="s">
        <v>173</v>
      </c>
      <c r="B88" s="15"/>
      <c r="C88" s="13" t="s">
        <v>252</v>
      </c>
      <c r="D88" s="82" t="s">
        <v>253</v>
      </c>
      <c r="E88" s="82" t="s">
        <v>254</v>
      </c>
      <c r="F88" s="82" t="s">
        <v>255</v>
      </c>
    </row>
    <row r="89" spans="1:6" x14ac:dyDescent="0.2">
      <c r="A89" s="5"/>
      <c r="B89" s="5"/>
      <c r="C89" s="6"/>
      <c r="D89" s="4"/>
      <c r="E89" s="4"/>
      <c r="F89" s="4"/>
    </row>
    <row r="90" spans="1:6" ht="108.75" customHeight="1" x14ac:dyDescent="0.2">
      <c r="A90" s="5" t="s">
        <v>182</v>
      </c>
      <c r="B90" s="5"/>
      <c r="C90" s="6" t="s">
        <v>103</v>
      </c>
      <c r="D90" s="4">
        <v>2</v>
      </c>
      <c r="E90" s="4">
        <v>5900</v>
      </c>
      <c r="F90" s="4">
        <f>D90*E90</f>
        <v>11800</v>
      </c>
    </row>
    <row r="91" spans="1:6" x14ac:dyDescent="0.2">
      <c r="A91" s="5"/>
      <c r="B91" s="5"/>
      <c r="C91" s="6"/>
      <c r="D91" s="4"/>
      <c r="E91" s="4"/>
      <c r="F91" s="4"/>
    </row>
    <row r="92" spans="1:6" ht="98.25" customHeight="1" x14ac:dyDescent="0.2">
      <c r="A92" s="5" t="s">
        <v>183</v>
      </c>
      <c r="B92" s="5"/>
      <c r="C92" s="6" t="s">
        <v>103</v>
      </c>
      <c r="D92" s="4">
        <v>4</v>
      </c>
      <c r="E92" s="4">
        <v>5950</v>
      </c>
      <c r="F92" s="4">
        <f>D92*E92</f>
        <v>23800</v>
      </c>
    </row>
    <row r="93" spans="1:6" x14ac:dyDescent="0.2">
      <c r="A93" s="24"/>
      <c r="B93" s="24"/>
      <c r="C93" s="25"/>
      <c r="D93" s="26"/>
      <c r="E93" s="26"/>
      <c r="F93" s="26"/>
    </row>
    <row r="94" spans="1:6" ht="102.75" customHeight="1" x14ac:dyDescent="0.2">
      <c r="A94" s="24" t="s">
        <v>184</v>
      </c>
      <c r="B94" s="24"/>
      <c r="C94" s="25" t="s">
        <v>103</v>
      </c>
      <c r="D94" s="26">
        <v>4</v>
      </c>
      <c r="E94" s="26">
        <v>7200</v>
      </c>
      <c r="F94" s="26">
        <f>D94*E94</f>
        <v>28800</v>
      </c>
    </row>
    <row r="95" spans="1:6" x14ac:dyDescent="0.2">
      <c r="A95" s="24"/>
      <c r="B95" s="24"/>
      <c r="C95" s="25"/>
      <c r="D95" s="26"/>
      <c r="E95" s="26"/>
      <c r="F95" s="26"/>
    </row>
    <row r="96" spans="1:6" ht="108" customHeight="1" x14ac:dyDescent="0.2">
      <c r="A96" s="24" t="s">
        <v>185</v>
      </c>
      <c r="B96" s="24"/>
      <c r="C96" s="25" t="s">
        <v>103</v>
      </c>
      <c r="D96" s="26">
        <v>2</v>
      </c>
      <c r="E96" s="26">
        <v>9800</v>
      </c>
      <c r="F96" s="26">
        <f>D96*E96</f>
        <v>19600</v>
      </c>
    </row>
    <row r="97" spans="1:6" x14ac:dyDescent="0.2">
      <c r="A97" s="24"/>
      <c r="B97" s="24"/>
      <c r="C97" s="25"/>
      <c r="D97" s="26"/>
      <c r="E97" s="26"/>
      <c r="F97" s="26"/>
    </row>
    <row r="98" spans="1:6" ht="95.25" customHeight="1" x14ac:dyDescent="0.2">
      <c r="A98" s="24" t="s">
        <v>186</v>
      </c>
      <c r="B98" s="24"/>
      <c r="C98" s="25" t="s">
        <v>103</v>
      </c>
      <c r="D98" s="26">
        <v>14</v>
      </c>
      <c r="E98" s="26">
        <v>7500</v>
      </c>
      <c r="F98" s="26">
        <f>D98*E98</f>
        <v>105000</v>
      </c>
    </row>
    <row r="99" spans="1:6" x14ac:dyDescent="0.2">
      <c r="A99" s="24"/>
      <c r="B99" s="24"/>
      <c r="C99" s="25"/>
      <c r="D99" s="26"/>
      <c r="E99" s="26"/>
      <c r="F99" s="26"/>
    </row>
    <row r="100" spans="1:6" ht="99.75" customHeight="1" x14ac:dyDescent="0.2">
      <c r="A100" s="24" t="s">
        <v>187</v>
      </c>
      <c r="B100" s="24"/>
      <c r="C100" s="25" t="s">
        <v>103</v>
      </c>
      <c r="D100" s="26">
        <v>6</v>
      </c>
      <c r="E100" s="26">
        <v>8900</v>
      </c>
      <c r="F100" s="26">
        <f>D100*E100</f>
        <v>53400</v>
      </c>
    </row>
    <row r="101" spans="1:6" x14ac:dyDescent="0.2">
      <c r="A101" s="24"/>
      <c r="B101" s="24"/>
      <c r="C101" s="25"/>
      <c r="D101" s="26"/>
      <c r="E101" s="26"/>
      <c r="F101" s="26"/>
    </row>
    <row r="102" spans="1:6" ht="102" customHeight="1" x14ac:dyDescent="0.2">
      <c r="A102" s="24" t="s">
        <v>188</v>
      </c>
      <c r="B102" s="24"/>
      <c r="C102" s="25" t="s">
        <v>103</v>
      </c>
      <c r="D102" s="26">
        <v>4</v>
      </c>
      <c r="E102" s="26">
        <v>9150</v>
      </c>
      <c r="F102" s="26">
        <f>D102*E102</f>
        <v>36600</v>
      </c>
    </row>
    <row r="103" spans="1:6" x14ac:dyDescent="0.2">
      <c r="A103" s="24"/>
      <c r="B103" s="24"/>
      <c r="C103" s="25"/>
      <c r="D103" s="26"/>
      <c r="E103" s="26"/>
      <c r="F103" s="26"/>
    </row>
    <row r="104" spans="1:6" ht="103.5" customHeight="1" x14ac:dyDescent="0.2">
      <c r="A104" s="24" t="s">
        <v>189</v>
      </c>
      <c r="B104" s="24"/>
      <c r="C104" s="25" t="s">
        <v>103</v>
      </c>
      <c r="D104" s="26">
        <v>4</v>
      </c>
      <c r="E104" s="26">
        <v>10300</v>
      </c>
      <c r="F104" s="26">
        <f>D104*E104</f>
        <v>41200</v>
      </c>
    </row>
    <row r="105" spans="1:6" x14ac:dyDescent="0.2">
      <c r="A105" s="24"/>
      <c r="B105" s="24"/>
      <c r="C105" s="25"/>
      <c r="D105" s="26"/>
      <c r="E105" s="26"/>
      <c r="F105" s="26"/>
    </row>
    <row r="106" spans="1:6" ht="96" customHeight="1" x14ac:dyDescent="0.2">
      <c r="A106" s="24" t="s">
        <v>190</v>
      </c>
      <c r="B106" s="24"/>
      <c r="C106" s="25" t="s">
        <v>103</v>
      </c>
      <c r="D106" s="26">
        <v>1</v>
      </c>
      <c r="E106" s="26">
        <v>32500</v>
      </c>
      <c r="F106" s="26">
        <f>D106*E106</f>
        <v>32500</v>
      </c>
    </row>
    <row r="107" spans="1:6" x14ac:dyDescent="0.2">
      <c r="A107" s="24"/>
      <c r="B107" s="24"/>
      <c r="C107" s="25"/>
      <c r="D107" s="26"/>
      <c r="E107" s="26"/>
      <c r="F107" s="26"/>
    </row>
    <row r="108" spans="1:6" ht="108.75" customHeight="1" x14ac:dyDescent="0.2">
      <c r="A108" s="24" t="s">
        <v>191</v>
      </c>
      <c r="B108" s="24"/>
      <c r="C108" s="25" t="s">
        <v>103</v>
      </c>
      <c r="D108" s="26">
        <v>3</v>
      </c>
      <c r="E108" s="26">
        <v>85000</v>
      </c>
      <c r="F108" s="26">
        <f>D108*E108</f>
        <v>255000</v>
      </c>
    </row>
    <row r="109" spans="1:6" x14ac:dyDescent="0.2">
      <c r="A109" s="24"/>
      <c r="B109" s="24"/>
      <c r="C109" s="25"/>
      <c r="D109" s="26"/>
      <c r="E109" s="26"/>
      <c r="F109" s="26"/>
    </row>
    <row r="110" spans="1:6" ht="99" customHeight="1" x14ac:dyDescent="0.2">
      <c r="A110" s="24" t="s">
        <v>192</v>
      </c>
      <c r="B110" s="24"/>
      <c r="C110" s="25" t="s">
        <v>103</v>
      </c>
      <c r="D110" s="26">
        <v>10</v>
      </c>
      <c r="E110" s="26">
        <v>8500</v>
      </c>
      <c r="F110" s="26">
        <f>D110*E110</f>
        <v>85000</v>
      </c>
    </row>
    <row r="111" spans="1:6" x14ac:dyDescent="0.2">
      <c r="A111" s="24"/>
      <c r="B111" s="24"/>
      <c r="C111" s="25"/>
      <c r="D111" s="26"/>
      <c r="E111" s="26"/>
      <c r="F111" s="26"/>
    </row>
    <row r="112" spans="1:6" ht="98.25" customHeight="1" x14ac:dyDescent="0.2">
      <c r="A112" s="24" t="s">
        <v>193</v>
      </c>
      <c r="B112" s="24"/>
      <c r="C112" s="25" t="s">
        <v>103</v>
      </c>
      <c r="D112" s="26">
        <v>5</v>
      </c>
      <c r="E112" s="26">
        <v>13100</v>
      </c>
      <c r="F112" s="26">
        <f>D112*E112</f>
        <v>65500</v>
      </c>
    </row>
    <row r="113" spans="1:6" x14ac:dyDescent="0.2">
      <c r="A113" s="24"/>
      <c r="B113" s="24"/>
      <c r="C113" s="25"/>
      <c r="D113" s="26"/>
      <c r="E113" s="26"/>
      <c r="F113" s="26"/>
    </row>
    <row r="114" spans="1:6" ht="102" customHeight="1" x14ac:dyDescent="0.2">
      <c r="A114" s="24" t="s">
        <v>194</v>
      </c>
      <c r="B114" s="24"/>
      <c r="C114" s="25" t="s">
        <v>103</v>
      </c>
      <c r="D114" s="26">
        <v>3</v>
      </c>
      <c r="E114" s="26">
        <v>21000</v>
      </c>
      <c r="F114" s="26">
        <f>D114*E114</f>
        <v>63000</v>
      </c>
    </row>
    <row r="115" spans="1:6" x14ac:dyDescent="0.2">
      <c r="A115" s="24"/>
      <c r="B115" s="24"/>
      <c r="C115" s="25"/>
      <c r="D115" s="26"/>
      <c r="E115" s="26"/>
      <c r="F115" s="26"/>
    </row>
    <row r="116" spans="1:6" ht="100.5" customHeight="1" x14ac:dyDescent="0.2">
      <c r="A116" s="24" t="s">
        <v>195</v>
      </c>
      <c r="B116" s="24"/>
      <c r="C116" s="25" t="s">
        <v>23</v>
      </c>
      <c r="D116" s="26">
        <v>12</v>
      </c>
      <c r="E116" s="26">
        <v>350</v>
      </c>
      <c r="F116" s="26">
        <f>D116*E116</f>
        <v>4200</v>
      </c>
    </row>
    <row r="117" spans="1:6" x14ac:dyDescent="0.2">
      <c r="A117" s="24"/>
      <c r="B117" s="24"/>
      <c r="C117" s="25"/>
      <c r="D117" s="26"/>
      <c r="E117" s="26"/>
      <c r="F117" s="26"/>
    </row>
    <row r="118" spans="1:6" ht="36" customHeight="1" x14ac:dyDescent="0.2">
      <c r="A118" s="24" t="s">
        <v>196</v>
      </c>
      <c r="B118" s="24"/>
      <c r="C118" s="25" t="s">
        <v>103</v>
      </c>
      <c r="D118" s="26">
        <v>5</v>
      </c>
      <c r="E118" s="26">
        <v>1500</v>
      </c>
      <c r="F118" s="26">
        <f>D118*E118</f>
        <v>7500</v>
      </c>
    </row>
    <row r="119" spans="1:6" x14ac:dyDescent="0.2">
      <c r="A119" s="24"/>
      <c r="B119" s="24"/>
      <c r="C119" s="25"/>
      <c r="D119" s="26"/>
      <c r="E119" s="26"/>
      <c r="F119" s="26"/>
    </row>
    <row r="120" spans="1:6" ht="31.5" customHeight="1" x14ac:dyDescent="0.2">
      <c r="A120" s="24" t="s">
        <v>197</v>
      </c>
      <c r="B120" s="24"/>
      <c r="C120" s="25" t="s">
        <v>103</v>
      </c>
      <c r="D120" s="26">
        <v>10</v>
      </c>
      <c r="E120" s="26">
        <v>1000</v>
      </c>
      <c r="F120" s="26">
        <f>D120*E120</f>
        <v>10000</v>
      </c>
    </row>
    <row r="121" spans="1:6" x14ac:dyDescent="0.2">
      <c r="A121" s="24"/>
      <c r="B121" s="24"/>
      <c r="C121" s="25"/>
      <c r="D121" s="26"/>
      <c r="E121" s="26"/>
      <c r="F121" s="26"/>
    </row>
    <row r="122" spans="1:6" ht="30.75" customHeight="1" x14ac:dyDescent="0.2">
      <c r="A122" s="24" t="s">
        <v>198</v>
      </c>
      <c r="B122" s="24"/>
      <c r="C122" s="25" t="s">
        <v>103</v>
      </c>
      <c r="D122" s="26">
        <v>3</v>
      </c>
      <c r="E122" s="26">
        <v>2500</v>
      </c>
      <c r="F122" s="26">
        <f>D122*E122</f>
        <v>7500</v>
      </c>
    </row>
    <row r="123" spans="1:6" x14ac:dyDescent="0.2">
      <c r="A123" s="24"/>
      <c r="B123" s="24"/>
      <c r="C123" s="25"/>
      <c r="D123" s="26"/>
      <c r="E123" s="26"/>
      <c r="F123" s="26"/>
    </row>
    <row r="124" spans="1:6" ht="40.5" customHeight="1" x14ac:dyDescent="0.2">
      <c r="A124" s="24" t="s">
        <v>199</v>
      </c>
      <c r="B124" s="24"/>
      <c r="C124" s="25" t="s">
        <v>103</v>
      </c>
      <c r="D124" s="26">
        <v>1</v>
      </c>
      <c r="E124" s="26">
        <v>2500</v>
      </c>
      <c r="F124" s="26">
        <f>D124*E124</f>
        <v>2500</v>
      </c>
    </row>
    <row r="125" spans="1:6" s="42" customFormat="1" ht="15" customHeight="1" x14ac:dyDescent="0.2">
      <c r="A125" s="8"/>
      <c r="B125" s="8"/>
      <c r="C125" s="53"/>
      <c r="D125" s="1"/>
      <c r="E125" s="1" t="s">
        <v>73</v>
      </c>
      <c r="F125" s="1">
        <f>SUM(F89:F124)</f>
        <v>852900</v>
      </c>
    </row>
    <row r="126" spans="1:6" s="42" customFormat="1" ht="15" customHeight="1" x14ac:dyDescent="0.2">
      <c r="A126" s="8"/>
      <c r="B126" s="8"/>
      <c r="C126" s="53"/>
      <c r="D126" s="1"/>
      <c r="E126" s="1"/>
      <c r="F126" s="1"/>
    </row>
    <row r="127" spans="1:6" s="42" customFormat="1" ht="15" customHeight="1" x14ac:dyDescent="0.2">
      <c r="A127" s="2" t="s">
        <v>200</v>
      </c>
      <c r="B127" s="15"/>
      <c r="C127" s="13" t="s">
        <v>252</v>
      </c>
      <c r="D127" s="82" t="s">
        <v>253</v>
      </c>
      <c r="E127" s="82" t="s">
        <v>254</v>
      </c>
      <c r="F127" s="82" t="s">
        <v>255</v>
      </c>
    </row>
    <row r="128" spans="1:6" x14ac:dyDescent="0.2">
      <c r="A128" s="24"/>
      <c r="B128" s="24"/>
      <c r="C128" s="25"/>
      <c r="D128" s="26"/>
      <c r="E128" s="26"/>
      <c r="F128" s="26"/>
    </row>
    <row r="129" spans="1:6" ht="231" customHeight="1" x14ac:dyDescent="0.2">
      <c r="A129" s="24" t="s">
        <v>201</v>
      </c>
      <c r="B129" s="24"/>
      <c r="C129" s="25"/>
      <c r="D129" s="26"/>
      <c r="E129" s="26"/>
      <c r="F129" s="26"/>
    </row>
    <row r="130" spans="1:6" ht="12.75" customHeight="1" x14ac:dyDescent="0.2">
      <c r="A130" s="24" t="s">
        <v>202</v>
      </c>
      <c r="B130" s="24"/>
      <c r="C130" s="25" t="s">
        <v>103</v>
      </c>
      <c r="D130" s="26">
        <v>20</v>
      </c>
      <c r="E130" s="26">
        <v>5500</v>
      </c>
      <c r="F130" s="26">
        <f t="shared" ref="F130:F133" si="1">D130*E130</f>
        <v>110000</v>
      </c>
    </row>
    <row r="131" spans="1:6" ht="12.75" customHeight="1" x14ac:dyDescent="0.2">
      <c r="A131" s="24" t="s">
        <v>203</v>
      </c>
      <c r="B131" s="24"/>
      <c r="C131" s="25" t="s">
        <v>103</v>
      </c>
      <c r="D131" s="26">
        <v>22</v>
      </c>
      <c r="E131" s="26">
        <v>6250</v>
      </c>
      <c r="F131" s="26">
        <f t="shared" si="1"/>
        <v>137500</v>
      </c>
    </row>
    <row r="132" spans="1:6" ht="12.75" customHeight="1" x14ac:dyDescent="0.2">
      <c r="A132" s="24" t="s">
        <v>204</v>
      </c>
      <c r="B132" s="24"/>
      <c r="C132" s="25" t="s">
        <v>103</v>
      </c>
      <c r="D132" s="26">
        <v>11</v>
      </c>
      <c r="E132" s="26">
        <v>8500</v>
      </c>
      <c r="F132" s="26">
        <f t="shared" si="1"/>
        <v>93500</v>
      </c>
    </row>
    <row r="133" spans="1:6" ht="12.75" customHeight="1" x14ac:dyDescent="0.2">
      <c r="A133" s="24" t="s">
        <v>205</v>
      </c>
      <c r="B133" s="24"/>
      <c r="C133" s="25" t="s">
        <v>103</v>
      </c>
      <c r="D133" s="26">
        <v>12</v>
      </c>
      <c r="E133" s="26">
        <v>12500</v>
      </c>
      <c r="F133" s="26">
        <f t="shared" si="1"/>
        <v>150000</v>
      </c>
    </row>
    <row r="134" spans="1:6" s="42" customFormat="1" ht="12.75" customHeight="1" x14ac:dyDescent="0.2">
      <c r="A134" s="8"/>
      <c r="B134" s="8"/>
      <c r="C134" s="53"/>
      <c r="D134" s="1"/>
      <c r="E134" s="1" t="s">
        <v>73</v>
      </c>
      <c r="F134" s="1">
        <f>SUM(F128:F133)</f>
        <v>491000</v>
      </c>
    </row>
    <row r="135" spans="1:6" ht="12.75" customHeight="1" x14ac:dyDescent="0.2">
      <c r="A135" s="24"/>
      <c r="B135" s="24"/>
      <c r="C135" s="25"/>
      <c r="D135" s="26"/>
      <c r="E135" s="26"/>
      <c r="F135" s="26"/>
    </row>
    <row r="136" spans="1:6" ht="12.75" customHeight="1" x14ac:dyDescent="0.2">
      <c r="A136" s="2" t="s">
        <v>206</v>
      </c>
      <c r="B136" s="15"/>
      <c r="C136" s="13" t="s">
        <v>252</v>
      </c>
      <c r="D136" s="82" t="s">
        <v>253</v>
      </c>
      <c r="E136" s="82" t="s">
        <v>254</v>
      </c>
      <c r="F136" s="82" t="s">
        <v>255</v>
      </c>
    </row>
    <row r="137" spans="1:6" x14ac:dyDescent="0.2">
      <c r="A137" s="24"/>
      <c r="B137" s="24"/>
      <c r="C137" s="25"/>
      <c r="D137" s="26"/>
      <c r="E137" s="26"/>
      <c r="F137" s="26"/>
    </row>
    <row r="138" spans="1:6" ht="99.75" customHeight="1" x14ac:dyDescent="0.2">
      <c r="A138" s="24" t="s">
        <v>207</v>
      </c>
      <c r="B138" s="24"/>
      <c r="C138" s="25" t="s">
        <v>23</v>
      </c>
      <c r="D138" s="26">
        <v>95</v>
      </c>
      <c r="E138" s="26">
        <v>750</v>
      </c>
      <c r="F138" s="26">
        <f>D138*E138</f>
        <v>71250</v>
      </c>
    </row>
    <row r="139" spans="1:6" x14ac:dyDescent="0.2">
      <c r="A139" s="24"/>
      <c r="B139" s="24"/>
      <c r="C139" s="25"/>
      <c r="D139" s="26"/>
      <c r="E139" s="26"/>
      <c r="F139" s="26"/>
    </row>
    <row r="140" spans="1:6" ht="73.5" customHeight="1" x14ac:dyDescent="0.2">
      <c r="A140" s="24" t="s">
        <v>208</v>
      </c>
      <c r="B140" s="24"/>
      <c r="C140" s="25" t="s">
        <v>210</v>
      </c>
      <c r="D140" s="26">
        <v>1</v>
      </c>
      <c r="E140" s="26">
        <v>460000</v>
      </c>
      <c r="F140" s="26">
        <f>D140*E140</f>
        <v>460000</v>
      </c>
    </row>
    <row r="141" spans="1:6" s="42" customFormat="1" ht="14.25" customHeight="1" x14ac:dyDescent="0.2">
      <c r="A141" s="8"/>
      <c r="B141" s="8"/>
      <c r="C141" s="53"/>
      <c r="D141" s="1"/>
      <c r="E141" s="1" t="s">
        <v>73</v>
      </c>
      <c r="F141" s="1">
        <f>SUM(F137:F140)</f>
        <v>531250</v>
      </c>
    </row>
    <row r="142" spans="1:6" ht="14.25" customHeight="1" x14ac:dyDescent="0.2">
      <c r="A142" s="24"/>
      <c r="B142" s="24"/>
      <c r="C142" s="25"/>
      <c r="D142" s="26"/>
      <c r="E142" s="26"/>
      <c r="F142" s="26"/>
    </row>
    <row r="143" spans="1:6" ht="28.5" customHeight="1" x14ac:dyDescent="0.2">
      <c r="A143" s="2" t="s">
        <v>209</v>
      </c>
      <c r="B143" s="15"/>
      <c r="C143" s="13" t="s">
        <v>252</v>
      </c>
      <c r="D143" s="82" t="s">
        <v>253</v>
      </c>
      <c r="E143" s="82" t="s">
        <v>254</v>
      </c>
      <c r="F143" s="82" t="s">
        <v>255</v>
      </c>
    </row>
    <row r="144" spans="1:6" ht="14.25" customHeight="1" x14ac:dyDescent="0.2">
      <c r="A144" s="24"/>
      <c r="B144" s="24"/>
      <c r="C144" s="25"/>
      <c r="D144" s="26"/>
      <c r="E144" s="26"/>
      <c r="F144" s="26"/>
    </row>
    <row r="145" spans="1:6" ht="120.75" customHeight="1" x14ac:dyDescent="0.2">
      <c r="A145" s="24" t="s">
        <v>211</v>
      </c>
      <c r="B145" s="24"/>
      <c r="C145" s="25" t="s">
        <v>112</v>
      </c>
      <c r="D145" s="26">
        <v>1</v>
      </c>
      <c r="E145" s="26">
        <v>75000</v>
      </c>
      <c r="F145" s="26">
        <f>D145*E145</f>
        <v>75000</v>
      </c>
    </row>
    <row r="146" spans="1:6" s="42" customFormat="1" ht="15" customHeight="1" x14ac:dyDescent="0.2">
      <c r="A146" s="8"/>
      <c r="B146" s="8"/>
      <c r="C146" s="53"/>
      <c r="D146" s="1"/>
      <c r="E146" s="1" t="s">
        <v>73</v>
      </c>
      <c r="F146" s="1">
        <f>SUM(F144:F145)</f>
        <v>75000</v>
      </c>
    </row>
    <row r="147" spans="1:6" ht="15" customHeight="1" x14ac:dyDescent="0.2">
      <c r="A147" s="24"/>
      <c r="B147" s="24"/>
      <c r="C147" s="25"/>
      <c r="D147" s="26"/>
      <c r="E147" s="26"/>
      <c r="F147" s="26"/>
    </row>
    <row r="148" spans="1:6" ht="17.25" customHeight="1" x14ac:dyDescent="0.2">
      <c r="A148" s="2" t="s">
        <v>212</v>
      </c>
      <c r="B148" s="15"/>
      <c r="C148" s="13" t="s">
        <v>252</v>
      </c>
      <c r="D148" s="82" t="s">
        <v>253</v>
      </c>
      <c r="E148" s="82" t="s">
        <v>254</v>
      </c>
      <c r="F148" s="82" t="s">
        <v>255</v>
      </c>
    </row>
    <row r="149" spans="1:6" x14ac:dyDescent="0.2">
      <c r="A149" s="24"/>
      <c r="B149" s="24"/>
      <c r="C149" s="25"/>
      <c r="D149" s="26"/>
      <c r="E149" s="26"/>
      <c r="F149" s="26"/>
    </row>
    <row r="150" spans="1:6" ht="69" customHeight="1" x14ac:dyDescent="0.2">
      <c r="A150" s="24" t="s">
        <v>213</v>
      </c>
      <c r="B150" s="24"/>
      <c r="C150" s="25" t="s">
        <v>112</v>
      </c>
      <c r="D150" s="26">
        <v>1</v>
      </c>
      <c r="E150" s="26">
        <v>2500000</v>
      </c>
      <c r="F150" s="26">
        <f>D150*E150</f>
        <v>2500000</v>
      </c>
    </row>
    <row r="151" spans="1:6" s="42" customFormat="1" ht="15.75" customHeight="1" x14ac:dyDescent="0.2">
      <c r="A151" s="8"/>
      <c r="B151" s="8"/>
      <c r="C151" s="53"/>
      <c r="D151" s="1"/>
      <c r="E151" s="1" t="s">
        <v>73</v>
      </c>
      <c r="F151" s="1">
        <f>SUM(F149:F150)</f>
        <v>2500000</v>
      </c>
    </row>
    <row r="152" spans="1:6" ht="15.75" customHeight="1" x14ac:dyDescent="0.2">
      <c r="A152" s="24"/>
      <c r="B152" s="24"/>
      <c r="C152" s="25"/>
      <c r="D152" s="26"/>
      <c r="E152" s="26"/>
      <c r="F152" s="26"/>
    </row>
    <row r="153" spans="1:6" ht="15.75" customHeight="1" x14ac:dyDescent="0.2">
      <c r="A153" s="2" t="s">
        <v>214</v>
      </c>
      <c r="B153" s="15"/>
      <c r="C153" s="13" t="s">
        <v>252</v>
      </c>
      <c r="D153" s="82" t="s">
        <v>253</v>
      </c>
      <c r="E153" s="82" t="s">
        <v>254</v>
      </c>
      <c r="F153" s="82" t="s">
        <v>255</v>
      </c>
    </row>
    <row r="154" spans="1:6" x14ac:dyDescent="0.2">
      <c r="A154" s="24"/>
      <c r="B154" s="24"/>
      <c r="C154" s="25"/>
      <c r="D154" s="26"/>
      <c r="E154" s="26"/>
      <c r="F154" s="26"/>
    </row>
    <row r="155" spans="1:6" ht="106.5" customHeight="1" x14ac:dyDescent="0.2">
      <c r="A155" s="24" t="s">
        <v>215</v>
      </c>
      <c r="B155" s="24"/>
      <c r="C155" s="25" t="s">
        <v>103</v>
      </c>
      <c r="D155" s="26">
        <v>16</v>
      </c>
      <c r="E155" s="26">
        <v>12500</v>
      </c>
      <c r="F155" s="26">
        <f>D155*E155</f>
        <v>200000</v>
      </c>
    </row>
    <row r="156" spans="1:6" x14ac:dyDescent="0.2">
      <c r="A156" s="24"/>
      <c r="B156" s="24"/>
      <c r="C156" s="25"/>
      <c r="D156" s="26"/>
      <c r="E156" s="26"/>
      <c r="F156" s="26"/>
    </row>
    <row r="157" spans="1:6" ht="83.25" customHeight="1" x14ac:dyDescent="0.2">
      <c r="A157" s="24" t="s">
        <v>217</v>
      </c>
      <c r="B157" s="24"/>
      <c r="C157" s="25" t="s">
        <v>103</v>
      </c>
      <c r="D157" s="26">
        <v>8</v>
      </c>
      <c r="E157" s="26">
        <v>37500</v>
      </c>
      <c r="F157" s="26">
        <f>D157*E157</f>
        <v>300000</v>
      </c>
    </row>
    <row r="158" spans="1:6" x14ac:dyDescent="0.2">
      <c r="A158" s="24"/>
      <c r="B158" s="24"/>
      <c r="C158" s="25"/>
      <c r="D158" s="26"/>
      <c r="E158" s="26"/>
      <c r="F158" s="26"/>
    </row>
    <row r="159" spans="1:6" ht="94.5" customHeight="1" x14ac:dyDescent="0.2">
      <c r="A159" s="24" t="s">
        <v>218</v>
      </c>
      <c r="B159" s="24"/>
      <c r="C159" s="25" t="s">
        <v>103</v>
      </c>
      <c r="D159" s="26">
        <v>8</v>
      </c>
      <c r="E159" s="26">
        <v>49000</v>
      </c>
      <c r="F159" s="26">
        <f>D159*E159</f>
        <v>392000</v>
      </c>
    </row>
    <row r="160" spans="1:6" x14ac:dyDescent="0.2">
      <c r="A160" s="24"/>
      <c r="B160" s="24"/>
      <c r="C160" s="25"/>
      <c r="D160" s="26"/>
      <c r="E160" s="26"/>
      <c r="F160" s="26"/>
    </row>
    <row r="161" spans="1:6" ht="57.75" customHeight="1" x14ac:dyDescent="0.2">
      <c r="A161" s="24" t="s">
        <v>219</v>
      </c>
      <c r="B161" s="24"/>
      <c r="C161" s="25" t="s">
        <v>103</v>
      </c>
      <c r="D161" s="26">
        <v>1</v>
      </c>
      <c r="E161" s="26">
        <v>275000</v>
      </c>
      <c r="F161" s="26">
        <f>D161*E161</f>
        <v>275000</v>
      </c>
    </row>
    <row r="162" spans="1:6" x14ac:dyDescent="0.2">
      <c r="A162" s="24"/>
      <c r="B162" s="24"/>
      <c r="C162" s="25"/>
      <c r="D162" s="26"/>
      <c r="E162" s="26"/>
      <c r="F162" s="26"/>
    </row>
    <row r="163" spans="1:6" ht="40.5" customHeight="1" x14ac:dyDescent="0.2">
      <c r="A163" s="24" t="s">
        <v>220</v>
      </c>
      <c r="B163" s="24"/>
      <c r="C163" s="25" t="s">
        <v>103</v>
      </c>
      <c r="D163" s="26">
        <v>2</v>
      </c>
      <c r="E163" s="26">
        <v>44000</v>
      </c>
      <c r="F163" s="26">
        <f>D163*E163</f>
        <v>88000</v>
      </c>
    </row>
    <row r="164" spans="1:6" x14ac:dyDescent="0.2">
      <c r="A164" s="24"/>
      <c r="B164" s="24"/>
      <c r="C164" s="25"/>
      <c r="D164" s="26"/>
      <c r="E164" s="26"/>
      <c r="F164" s="26"/>
    </row>
    <row r="165" spans="1:6" ht="71.25" customHeight="1" x14ac:dyDescent="0.2">
      <c r="A165" s="24" t="s">
        <v>221</v>
      </c>
      <c r="B165" s="24"/>
      <c r="C165" s="25" t="s">
        <v>103</v>
      </c>
      <c r="D165" s="26">
        <v>1</v>
      </c>
      <c r="E165" s="26">
        <v>35000</v>
      </c>
      <c r="F165" s="26">
        <f>D165*E165</f>
        <v>35000</v>
      </c>
    </row>
    <row r="166" spans="1:6" x14ac:dyDescent="0.2">
      <c r="A166" s="24"/>
      <c r="B166" s="24"/>
      <c r="C166" s="25"/>
      <c r="D166" s="26"/>
      <c r="E166" s="26"/>
      <c r="F166" s="26"/>
    </row>
    <row r="167" spans="1:6" ht="81.75" customHeight="1" x14ac:dyDescent="0.2">
      <c r="A167" s="24" t="s">
        <v>222</v>
      </c>
      <c r="B167" s="24"/>
      <c r="C167" s="25" t="s">
        <v>210</v>
      </c>
      <c r="D167" s="26">
        <v>1</v>
      </c>
      <c r="E167" s="26">
        <v>250000</v>
      </c>
      <c r="F167" s="26">
        <f>D167*E167</f>
        <v>250000</v>
      </c>
    </row>
    <row r="168" spans="1:6" x14ac:dyDescent="0.2">
      <c r="A168" s="24"/>
      <c r="B168" s="24"/>
      <c r="C168" s="25"/>
      <c r="D168" s="26"/>
      <c r="E168" s="26"/>
      <c r="F168" s="26"/>
    </row>
    <row r="169" spans="1:6" ht="36" customHeight="1" x14ac:dyDescent="0.2">
      <c r="A169" s="24" t="s">
        <v>223</v>
      </c>
      <c r="B169" s="24"/>
      <c r="C169" s="25" t="s">
        <v>210</v>
      </c>
      <c r="D169" s="26">
        <v>1</v>
      </c>
      <c r="E169" s="26">
        <v>130580</v>
      </c>
      <c r="F169" s="26">
        <f>D169*E169</f>
        <v>130580</v>
      </c>
    </row>
    <row r="170" spans="1:6" s="42" customFormat="1" ht="18.75" customHeight="1" x14ac:dyDescent="0.2">
      <c r="A170" s="8"/>
      <c r="B170" s="8"/>
      <c r="C170" s="53"/>
      <c r="D170" s="1"/>
      <c r="E170" s="1" t="s">
        <v>73</v>
      </c>
      <c r="F170" s="1">
        <f>SUM(F154:F169)</f>
        <v>1670580</v>
      </c>
    </row>
    <row r="171" spans="1:6" ht="17.25" customHeight="1" x14ac:dyDescent="0.2">
      <c r="A171" s="24"/>
      <c r="B171" s="24"/>
      <c r="C171" s="25"/>
      <c r="D171" s="26"/>
      <c r="E171" s="26"/>
      <c r="F171" s="26"/>
    </row>
    <row r="172" spans="1:6" ht="18.75" customHeight="1" x14ac:dyDescent="0.2">
      <c r="A172" s="2" t="s">
        <v>216</v>
      </c>
      <c r="B172" s="15"/>
      <c r="C172" s="13" t="s">
        <v>252</v>
      </c>
      <c r="D172" s="82" t="s">
        <v>253</v>
      </c>
      <c r="E172" s="82" t="s">
        <v>254</v>
      </c>
      <c r="F172" s="82" t="s">
        <v>255</v>
      </c>
    </row>
    <row r="173" spans="1:6" x14ac:dyDescent="0.2">
      <c r="A173" s="24"/>
      <c r="B173" s="24"/>
      <c r="C173" s="25"/>
      <c r="D173" s="26"/>
      <c r="E173" s="26"/>
      <c r="F173" s="26"/>
    </row>
    <row r="174" spans="1:6" ht="40.5" customHeight="1" x14ac:dyDescent="0.2">
      <c r="A174" s="24" t="s">
        <v>224</v>
      </c>
      <c r="B174" s="24"/>
      <c r="C174" s="25" t="s">
        <v>112</v>
      </c>
      <c r="D174" s="26">
        <v>1</v>
      </c>
      <c r="E174" s="26">
        <v>120000</v>
      </c>
      <c r="F174" s="26">
        <f>D174*E174</f>
        <v>120000</v>
      </c>
    </row>
    <row r="175" spans="1:6" s="42" customFormat="1" x14ac:dyDescent="0.2">
      <c r="A175" s="54"/>
      <c r="B175" s="8"/>
      <c r="C175" s="53"/>
      <c r="D175" s="1"/>
      <c r="E175" s="1" t="s">
        <v>73</v>
      </c>
      <c r="F175" s="1">
        <f>SUM(F173:F174)</f>
        <v>120000</v>
      </c>
    </row>
    <row r="176" spans="1:6" x14ac:dyDescent="0.2">
      <c r="A176" s="5"/>
      <c r="B176" s="5"/>
      <c r="C176" s="6"/>
      <c r="D176" s="4"/>
      <c r="E176" s="4"/>
      <c r="F176" s="4"/>
    </row>
    <row r="177" spans="1:6" s="42" customFormat="1" x14ac:dyDescent="0.2">
      <c r="A177" s="2" t="s">
        <v>245</v>
      </c>
      <c r="B177" s="2"/>
      <c r="C177" s="13" t="s">
        <v>252</v>
      </c>
      <c r="D177" s="82" t="s">
        <v>253</v>
      </c>
      <c r="E177" s="82" t="s">
        <v>254</v>
      </c>
      <c r="F177" s="82" t="s">
        <v>255</v>
      </c>
    </row>
    <row r="178" spans="1:6" x14ac:dyDescent="0.2">
      <c r="A178" s="48"/>
      <c r="B178" s="43"/>
      <c r="C178" s="44"/>
      <c r="D178" s="35"/>
      <c r="E178" s="35"/>
      <c r="F178" s="35"/>
    </row>
    <row r="179" spans="1:6" x14ac:dyDescent="0.2">
      <c r="A179" s="8" t="s">
        <v>99</v>
      </c>
      <c r="B179" s="43"/>
      <c r="C179" s="44"/>
      <c r="D179" s="35"/>
      <c r="E179" s="35"/>
      <c r="F179" s="36">
        <f>F7</f>
        <v>40000</v>
      </c>
    </row>
    <row r="180" spans="1:6" x14ac:dyDescent="0.2">
      <c r="A180" s="8" t="s">
        <v>117</v>
      </c>
      <c r="B180" s="5"/>
      <c r="C180" s="6"/>
      <c r="D180" s="4"/>
      <c r="E180" s="1"/>
      <c r="F180" s="1">
        <f>F16</f>
        <v>1002000</v>
      </c>
    </row>
    <row r="181" spans="1:6" x14ac:dyDescent="0.2">
      <c r="A181" s="8" t="s">
        <v>167</v>
      </c>
      <c r="B181" s="5"/>
      <c r="C181" s="6"/>
      <c r="D181" s="4"/>
      <c r="E181" s="1"/>
      <c r="F181" s="1">
        <f>F70</f>
        <v>3400000</v>
      </c>
    </row>
    <row r="182" spans="1:6" x14ac:dyDescent="0.2">
      <c r="A182" s="8" t="s">
        <v>172</v>
      </c>
      <c r="B182" s="5"/>
      <c r="C182" s="5"/>
      <c r="D182" s="4"/>
      <c r="E182" s="1"/>
      <c r="F182" s="1">
        <f>F86</f>
        <v>1042850</v>
      </c>
    </row>
    <row r="183" spans="1:6" ht="25.5" x14ac:dyDescent="0.2">
      <c r="A183" s="8" t="s">
        <v>181</v>
      </c>
      <c r="B183" s="5"/>
      <c r="C183" s="6"/>
      <c r="D183" s="4"/>
      <c r="E183" s="1"/>
      <c r="F183" s="1">
        <f>F125</f>
        <v>852900</v>
      </c>
    </row>
    <row r="184" spans="1:6" x14ac:dyDescent="0.2">
      <c r="A184" s="8" t="s">
        <v>200</v>
      </c>
      <c r="B184" s="5"/>
      <c r="C184" s="6"/>
      <c r="D184" s="4"/>
      <c r="E184" s="1"/>
      <c r="F184" s="1">
        <f>F134</f>
        <v>491000</v>
      </c>
    </row>
    <row r="185" spans="1:6" x14ac:dyDescent="0.2">
      <c r="A185" s="8" t="s">
        <v>206</v>
      </c>
      <c r="B185" s="5"/>
      <c r="C185" s="6"/>
      <c r="D185" s="4"/>
      <c r="E185" s="1"/>
      <c r="F185" s="1">
        <f>F141</f>
        <v>531250</v>
      </c>
    </row>
    <row r="186" spans="1:6" ht="25.5" x14ac:dyDescent="0.2">
      <c r="A186" s="8" t="s">
        <v>209</v>
      </c>
      <c r="B186" s="5"/>
      <c r="C186" s="6"/>
      <c r="D186" s="4"/>
      <c r="E186" s="1"/>
      <c r="F186" s="1">
        <f>F146</f>
        <v>75000</v>
      </c>
    </row>
    <row r="187" spans="1:6" x14ac:dyDescent="0.2">
      <c r="A187" s="8" t="s">
        <v>212</v>
      </c>
      <c r="B187" s="5"/>
      <c r="C187" s="6"/>
      <c r="D187" s="4"/>
      <c r="E187" s="1"/>
      <c r="F187" s="1">
        <f>F151</f>
        <v>2500000</v>
      </c>
    </row>
    <row r="188" spans="1:6" x14ac:dyDescent="0.2">
      <c r="A188" s="8" t="s">
        <v>214</v>
      </c>
      <c r="B188" s="5"/>
      <c r="C188" s="6"/>
      <c r="D188" s="4"/>
      <c r="E188" s="1"/>
      <c r="F188" s="1">
        <f>F170</f>
        <v>1670580</v>
      </c>
    </row>
    <row r="189" spans="1:6" ht="13.5" thickBot="1" x14ac:dyDescent="0.25">
      <c r="A189" s="8" t="s">
        <v>216</v>
      </c>
      <c r="B189" s="5"/>
      <c r="C189" s="6"/>
      <c r="D189" s="4"/>
      <c r="E189" s="1"/>
      <c r="F189" s="1">
        <f>F175</f>
        <v>120000</v>
      </c>
    </row>
    <row r="190" spans="1:6" ht="14.25" thickBot="1" x14ac:dyDescent="0.25">
      <c r="A190" s="20"/>
      <c r="B190" s="21"/>
      <c r="C190" s="30"/>
      <c r="D190" s="31"/>
      <c r="E190" s="29" t="s">
        <v>90</v>
      </c>
      <c r="F190" s="23">
        <f>SUM(F179:F189)</f>
        <v>11725580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zoomScaleNormal="100" workbookViewId="0">
      <selection activeCell="G5" sqref="G5"/>
    </sheetView>
  </sheetViews>
  <sheetFormatPr defaultRowHeight="12.75" x14ac:dyDescent="0.2"/>
  <cols>
    <col min="1" max="1" width="43.7109375" style="49" customWidth="1"/>
    <col min="2" max="2" width="3.42578125" style="38" customWidth="1"/>
    <col min="3" max="3" width="9" style="39" customWidth="1"/>
    <col min="4" max="4" width="8.140625" style="40" customWidth="1"/>
    <col min="5" max="5" width="11.5703125" style="40" customWidth="1"/>
    <col min="6" max="6" width="13.140625" style="40" customWidth="1"/>
    <col min="7" max="16384" width="9.140625" style="38"/>
  </cols>
  <sheetData>
    <row r="1" spans="1:6" ht="15" customHeight="1" x14ac:dyDescent="0.2">
      <c r="A1" s="47" t="s">
        <v>225</v>
      </c>
    </row>
    <row r="2" spans="1:6" x14ac:dyDescent="0.2">
      <c r="A2" s="24"/>
      <c r="B2" s="24"/>
      <c r="C2" s="25"/>
      <c r="D2" s="26"/>
      <c r="E2" s="26"/>
      <c r="F2" s="26"/>
    </row>
    <row r="3" spans="1:6" ht="17.25" customHeight="1" x14ac:dyDescent="0.2">
      <c r="A3" s="2" t="s">
        <v>226</v>
      </c>
      <c r="B3" s="15"/>
      <c r="C3" s="13" t="s">
        <v>252</v>
      </c>
      <c r="D3" s="82" t="s">
        <v>253</v>
      </c>
      <c r="E3" s="82" t="s">
        <v>254</v>
      </c>
      <c r="F3" s="82" t="s">
        <v>255</v>
      </c>
    </row>
    <row r="4" spans="1:6" x14ac:dyDescent="0.2">
      <c r="A4" s="24"/>
      <c r="B4" s="24"/>
      <c r="C4" s="25"/>
      <c r="D4" s="26"/>
      <c r="E4" s="26"/>
      <c r="F4" s="26"/>
    </row>
    <row r="5" spans="1:6" ht="19.5" customHeight="1" x14ac:dyDescent="0.2">
      <c r="A5" s="24" t="s">
        <v>234</v>
      </c>
      <c r="B5" s="24"/>
      <c r="C5" s="25" t="s">
        <v>210</v>
      </c>
      <c r="D5" s="26">
        <v>1</v>
      </c>
      <c r="E5" s="26">
        <v>23319253.600000001</v>
      </c>
      <c r="F5" s="26">
        <f>D5*E5</f>
        <v>23319253.600000001</v>
      </c>
    </row>
    <row r="6" spans="1:6" x14ac:dyDescent="0.2">
      <c r="A6" s="24"/>
      <c r="B6" s="24"/>
      <c r="C6" s="25"/>
      <c r="D6" s="26"/>
      <c r="E6" s="26"/>
      <c r="F6" s="26"/>
    </row>
    <row r="7" spans="1:6" x14ac:dyDescent="0.2">
      <c r="A7" s="24"/>
      <c r="B7" s="24"/>
      <c r="C7" s="25"/>
      <c r="D7" s="26"/>
      <c r="E7" s="1" t="s">
        <v>4</v>
      </c>
      <c r="F7" s="1">
        <f>SUM(F5:F6)</f>
        <v>23319253.600000001</v>
      </c>
    </row>
    <row r="8" spans="1:6" x14ac:dyDescent="0.2">
      <c r="A8" s="24"/>
      <c r="B8" s="24"/>
      <c r="C8" s="25"/>
      <c r="D8" s="26"/>
      <c r="E8" s="26"/>
      <c r="F8" s="26"/>
    </row>
    <row r="9" spans="1:6" ht="21" customHeight="1" x14ac:dyDescent="0.2">
      <c r="A9" s="2" t="s">
        <v>227</v>
      </c>
      <c r="B9" s="15"/>
      <c r="C9" s="13" t="s">
        <v>252</v>
      </c>
      <c r="D9" s="82" t="s">
        <v>253</v>
      </c>
      <c r="E9" s="82" t="s">
        <v>254</v>
      </c>
      <c r="F9" s="82" t="s">
        <v>255</v>
      </c>
    </row>
    <row r="10" spans="1:6" x14ac:dyDescent="0.2">
      <c r="A10" s="24"/>
      <c r="B10" s="24"/>
      <c r="C10" s="25"/>
      <c r="D10" s="26"/>
      <c r="E10" s="26"/>
      <c r="F10" s="26"/>
    </row>
    <row r="11" spans="1:6" ht="15.75" customHeight="1" x14ac:dyDescent="0.2">
      <c r="A11" s="27" t="s">
        <v>231</v>
      </c>
      <c r="B11" s="24"/>
      <c r="C11" s="25" t="s">
        <v>210</v>
      </c>
      <c r="D11" s="26">
        <v>1</v>
      </c>
      <c r="E11" s="26">
        <v>5173459.2</v>
      </c>
      <c r="F11" s="26">
        <f>D11*E11</f>
        <v>5173459.2</v>
      </c>
    </row>
    <row r="12" spans="1:6" x14ac:dyDescent="0.2">
      <c r="A12" s="24"/>
      <c r="B12" s="24"/>
      <c r="C12" s="25"/>
      <c r="D12" s="26"/>
      <c r="E12" s="26"/>
      <c r="F12" s="26"/>
    </row>
    <row r="13" spans="1:6" ht="12" customHeight="1" x14ac:dyDescent="0.2">
      <c r="A13" s="24"/>
      <c r="B13" s="24"/>
      <c r="C13" s="25"/>
      <c r="D13" s="26"/>
      <c r="E13" s="1" t="s">
        <v>4</v>
      </c>
      <c r="F13" s="1">
        <f>SUM(F10:F12)</f>
        <v>5173459.2</v>
      </c>
    </row>
    <row r="14" spans="1:6" ht="12" customHeight="1" x14ac:dyDescent="0.2">
      <c r="A14" s="24"/>
      <c r="B14" s="24"/>
      <c r="C14" s="25"/>
      <c r="D14" s="26"/>
      <c r="E14" s="1"/>
      <c r="F14" s="1"/>
    </row>
    <row r="15" spans="1:6" ht="12" customHeight="1" x14ac:dyDescent="0.2">
      <c r="A15" s="2" t="s">
        <v>229</v>
      </c>
      <c r="B15" s="15"/>
      <c r="C15" s="13" t="s">
        <v>252</v>
      </c>
      <c r="D15" s="82" t="s">
        <v>253</v>
      </c>
      <c r="E15" s="82" t="s">
        <v>254</v>
      </c>
      <c r="F15" s="82" t="s">
        <v>255</v>
      </c>
    </row>
    <row r="16" spans="1:6" ht="12" customHeight="1" x14ac:dyDescent="0.2">
      <c r="A16" s="24"/>
      <c r="B16" s="24"/>
      <c r="C16" s="25"/>
      <c r="D16" s="26"/>
      <c r="E16" s="1"/>
      <c r="F16" s="1"/>
    </row>
    <row r="17" spans="1:6" ht="12" customHeight="1" x14ac:dyDescent="0.2">
      <c r="A17" s="24" t="s">
        <v>232</v>
      </c>
      <c r="B17" s="24"/>
      <c r="C17" s="25" t="s">
        <v>210</v>
      </c>
      <c r="D17" s="26">
        <v>1</v>
      </c>
      <c r="E17" s="26">
        <v>6107524.7999999998</v>
      </c>
      <c r="F17" s="26">
        <f>D17*E17</f>
        <v>6107524.7999999998</v>
      </c>
    </row>
    <row r="18" spans="1:6" ht="12" customHeight="1" x14ac:dyDescent="0.2">
      <c r="A18" s="24"/>
      <c r="B18" s="24"/>
      <c r="C18" s="25"/>
      <c r="D18" s="26"/>
      <c r="E18" s="26"/>
      <c r="F18" s="26"/>
    </row>
    <row r="19" spans="1:6" s="42" customFormat="1" ht="12" customHeight="1" x14ac:dyDescent="0.2">
      <c r="A19" s="8"/>
      <c r="B19" s="8"/>
      <c r="C19" s="53"/>
      <c r="D19" s="1"/>
      <c r="E19" s="1" t="s">
        <v>73</v>
      </c>
      <c r="F19" s="1">
        <f>SUM(F16:F18)</f>
        <v>6107524.7999999998</v>
      </c>
    </row>
    <row r="20" spans="1:6" ht="12" customHeight="1" x14ac:dyDescent="0.2">
      <c r="A20" s="24"/>
      <c r="B20" s="24"/>
      <c r="C20" s="25"/>
      <c r="D20" s="26"/>
      <c r="E20" s="1"/>
      <c r="F20" s="1"/>
    </row>
    <row r="21" spans="1:6" ht="32.25" customHeight="1" x14ac:dyDescent="0.2">
      <c r="A21" s="2" t="s">
        <v>230</v>
      </c>
      <c r="B21" s="15"/>
      <c r="C21" s="13" t="s">
        <v>252</v>
      </c>
      <c r="D21" s="82" t="s">
        <v>253</v>
      </c>
      <c r="E21" s="82" t="s">
        <v>254</v>
      </c>
      <c r="F21" s="82" t="s">
        <v>255</v>
      </c>
    </row>
    <row r="22" spans="1:6" ht="12" customHeight="1" x14ac:dyDescent="0.2">
      <c r="A22" s="24"/>
      <c r="B22" s="24"/>
      <c r="C22" s="25"/>
      <c r="D22" s="26"/>
      <c r="E22" s="1"/>
      <c r="F22" s="1"/>
    </row>
    <row r="23" spans="1:6" ht="12" customHeight="1" x14ac:dyDescent="0.2">
      <c r="A23" s="24" t="s">
        <v>233</v>
      </c>
      <c r="B23" s="24"/>
      <c r="C23" s="25" t="s">
        <v>210</v>
      </c>
      <c r="D23" s="26">
        <v>1</v>
      </c>
      <c r="E23" s="26">
        <v>9605122.8000000007</v>
      </c>
      <c r="F23" s="26">
        <f>D23*E23</f>
        <v>9605122.8000000007</v>
      </c>
    </row>
    <row r="24" spans="1:6" ht="12" customHeight="1" x14ac:dyDescent="0.2">
      <c r="A24" s="24"/>
      <c r="B24" s="24"/>
      <c r="C24" s="25"/>
      <c r="D24" s="26"/>
      <c r="E24" s="26"/>
      <c r="F24" s="26"/>
    </row>
    <row r="25" spans="1:6" ht="12" customHeight="1" x14ac:dyDescent="0.2">
      <c r="A25" s="24"/>
      <c r="B25" s="24"/>
      <c r="C25" s="25"/>
      <c r="D25" s="26"/>
      <c r="E25" s="1" t="s">
        <v>73</v>
      </c>
      <c r="F25" s="1">
        <f>SUM(F22:F24)</f>
        <v>9605122.8000000007</v>
      </c>
    </row>
    <row r="26" spans="1:6" x14ac:dyDescent="0.2">
      <c r="A26" s="24"/>
      <c r="B26" s="24"/>
      <c r="C26" s="25"/>
      <c r="D26" s="26"/>
      <c r="E26" s="26"/>
      <c r="F26" s="26"/>
    </row>
    <row r="27" spans="1:6" s="42" customFormat="1" x14ac:dyDescent="0.2">
      <c r="A27" s="2" t="s">
        <v>246</v>
      </c>
      <c r="B27" s="2"/>
      <c r="C27" s="13" t="s">
        <v>252</v>
      </c>
      <c r="D27" s="82" t="s">
        <v>253</v>
      </c>
      <c r="E27" s="82" t="s">
        <v>254</v>
      </c>
      <c r="F27" s="82" t="s">
        <v>255</v>
      </c>
    </row>
    <row r="28" spans="1:6" x14ac:dyDescent="0.2">
      <c r="A28" s="48"/>
      <c r="B28" s="43"/>
      <c r="C28" s="44"/>
      <c r="D28" s="35"/>
      <c r="E28" s="35"/>
      <c r="F28" s="35"/>
    </row>
    <row r="29" spans="1:6" x14ac:dyDescent="0.2">
      <c r="A29" s="8" t="s">
        <v>228</v>
      </c>
      <c r="B29" s="24"/>
      <c r="C29" s="25"/>
      <c r="D29" s="26"/>
      <c r="E29" s="1"/>
      <c r="F29" s="1">
        <f>F7</f>
        <v>23319253.600000001</v>
      </c>
    </row>
    <row r="30" spans="1:6" x14ac:dyDescent="0.2">
      <c r="A30" s="8" t="s">
        <v>227</v>
      </c>
      <c r="B30" s="24"/>
      <c r="C30" s="25"/>
      <c r="D30" s="26"/>
      <c r="E30" s="1"/>
      <c r="F30" s="1">
        <f>F13</f>
        <v>5173459.2</v>
      </c>
    </row>
    <row r="31" spans="1:6" x14ac:dyDescent="0.2">
      <c r="A31" s="8" t="s">
        <v>229</v>
      </c>
      <c r="B31" s="24"/>
      <c r="C31" s="25"/>
      <c r="D31" s="26"/>
      <c r="E31" s="1"/>
      <c r="F31" s="1">
        <f>F19</f>
        <v>6107524.7999999998</v>
      </c>
    </row>
    <row r="32" spans="1:6" ht="26.25" thickBot="1" x14ac:dyDescent="0.25">
      <c r="A32" s="8" t="s">
        <v>230</v>
      </c>
      <c r="B32" s="24"/>
      <c r="C32" s="25"/>
      <c r="D32" s="26"/>
      <c r="E32" s="1"/>
      <c r="F32" s="1">
        <f>F25</f>
        <v>9605122.8000000007</v>
      </c>
    </row>
    <row r="33" spans="1:6" ht="14.25" thickBot="1" x14ac:dyDescent="0.25">
      <c r="A33" s="20"/>
      <c r="B33" s="21"/>
      <c r="C33" s="30"/>
      <c r="D33" s="31"/>
      <c r="E33" s="29" t="s">
        <v>90</v>
      </c>
      <c r="F33" s="23">
        <f>SUM(F29:F32)</f>
        <v>44205360.400000006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zoomScaleNormal="100" workbookViewId="0">
      <selection activeCell="B13" sqref="B13"/>
    </sheetView>
  </sheetViews>
  <sheetFormatPr defaultRowHeight="15" x14ac:dyDescent="0.25"/>
  <cols>
    <col min="1" max="1" width="5.42578125" style="67" customWidth="1"/>
    <col min="2" max="2" width="62.140625" style="68" customWidth="1"/>
    <col min="3" max="3" width="18" style="69" customWidth="1"/>
    <col min="4" max="4" width="11.5703125" style="67" customWidth="1"/>
    <col min="5" max="16384" width="9.140625" style="67"/>
  </cols>
  <sheetData>
    <row r="1" spans="1:3" s="64" customFormat="1" thickBot="1" x14ac:dyDescent="0.3">
      <c r="B1" s="65"/>
      <c r="C1" s="66"/>
    </row>
    <row r="2" spans="1:3" s="64" customFormat="1" ht="48.75" customHeight="1" thickBot="1" x14ac:dyDescent="0.3">
      <c r="A2" s="87" t="s">
        <v>256</v>
      </c>
      <c r="B2" s="88"/>
      <c r="C2" s="89"/>
    </row>
    <row r="3" spans="1:3" s="64" customFormat="1" ht="14.25" x14ac:dyDescent="0.25">
      <c r="B3" s="65"/>
      <c r="C3" s="66"/>
    </row>
    <row r="4" spans="1:3" s="64" customFormat="1" ht="14.25" x14ac:dyDescent="0.25">
      <c r="A4" s="70" t="s">
        <v>247</v>
      </c>
      <c r="B4" s="71" t="str">
        <f>'01-Arhitektura Mokrin'!A193</f>
        <v>ARHITEKTRA I KONSTRUKCIJA</v>
      </c>
      <c r="C4" s="72">
        <f>'01-Arhitektura Mokrin'!F197</f>
        <v>11308087.5</v>
      </c>
    </row>
    <row r="5" spans="1:3" s="64" customFormat="1" ht="14.25" x14ac:dyDescent="0.25">
      <c r="A5" s="70" t="s">
        <v>248</v>
      </c>
      <c r="B5" s="71" t="str">
        <f>'03-Hidrotehničke instalacije'!A51</f>
        <v>HIDROTEHNIČKE INSTALACIJE</v>
      </c>
      <c r="C5" s="72">
        <f>'03-Hidrotehničke instalacije'!F55</f>
        <v>984682</v>
      </c>
    </row>
    <row r="6" spans="1:3" s="64" customFormat="1" ht="14.25" x14ac:dyDescent="0.25">
      <c r="A6" s="70" t="s">
        <v>249</v>
      </c>
      <c r="B6" s="71" t="str">
        <f>'04-Elektroenergetske instalacij'!A177</f>
        <v>ELEKTROENERGETSKE INSTALACIJE</v>
      </c>
      <c r="C6" s="72">
        <f>'04-Elektroenergetske instalacij'!F190</f>
        <v>11725580</v>
      </c>
    </row>
    <row r="7" spans="1:3" s="64" customFormat="1" ht="14.25" x14ac:dyDescent="0.25">
      <c r="A7" s="70" t="s">
        <v>250</v>
      </c>
      <c r="B7" s="71" t="str">
        <f>'07-Tehnologija'!A27</f>
        <v>TEHNOLOŠKA OPREMA</v>
      </c>
      <c r="C7" s="72">
        <f>'07-Tehnologija'!F33</f>
        <v>44205360.400000006</v>
      </c>
    </row>
    <row r="8" spans="1:3" s="64" customFormat="1" thickBot="1" x14ac:dyDescent="0.3">
      <c r="B8" s="65"/>
      <c r="C8" s="66"/>
    </row>
    <row r="9" spans="1:3" s="64" customFormat="1" ht="14.25" x14ac:dyDescent="0.25">
      <c r="A9" s="74"/>
      <c r="B9" s="75" t="s">
        <v>241</v>
      </c>
      <c r="C9" s="76">
        <f>SUM(C4:C8)</f>
        <v>68223709.900000006</v>
      </c>
    </row>
    <row r="10" spans="1:3" s="64" customFormat="1" ht="14.25" x14ac:dyDescent="0.25">
      <c r="A10" s="77"/>
      <c r="B10" s="73" t="s">
        <v>242</v>
      </c>
      <c r="C10" s="78">
        <f>C9*0.2</f>
        <v>13644741.980000002</v>
      </c>
    </row>
    <row r="11" spans="1:3" s="64" customFormat="1" thickBot="1" x14ac:dyDescent="0.3">
      <c r="A11" s="79"/>
      <c r="B11" s="80" t="s">
        <v>240</v>
      </c>
      <c r="C11" s="81">
        <f>C9+C10</f>
        <v>81868451.88000001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01-Arhitektura Mokrin</vt:lpstr>
      <vt:lpstr>03-Hidrotehničke instalacije</vt:lpstr>
      <vt:lpstr>04-Elektroenergetske instalacij</vt:lpstr>
      <vt:lpstr>07-Tehnologija</vt:lpstr>
      <vt:lpstr>REKAPITULACIJA</vt:lpstr>
      <vt:lpstr>REKAPITULACIJA!Print_Area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2020-01-13T09:02:09Z</dcterms:modified>
</cp:coreProperties>
</file>